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https://d.docs.live.net/b39193ee565849af/Contracting/Hartford Foundation/Regular 2-day training/2017 Curric Revamp/Docs to Post on Foundation Page/"/>
    </mc:Choice>
  </mc:AlternateContent>
  <xr:revisionPtr revIDLastSave="37" documentId="11_B5E8809887AA0CE46709456CF830FC8797F2C42F" xr6:coauthVersionLast="45" xr6:coauthVersionMax="45" xr10:uidLastSave="{67722865-3A64-4A71-ABF7-B607B3B31202}"/>
  <workbookProtection lockStructure="1"/>
  <bookViews>
    <workbookView xWindow="-110" yWindow="-110" windowWidth="19420" windowHeight="10420" xr2:uid="{00000000-000D-0000-FFFF-FFFF00000000}"/>
  </bookViews>
  <sheets>
    <sheet name="Instructions" sheetId="11" r:id="rId1"/>
    <sheet name="Summary View (do not edit)" sheetId="3" r:id="rId2"/>
    <sheet name="Operating Costs" sheetId="10" r:id="rId3"/>
    <sheet name="Project 1" sheetId="5" r:id="rId4"/>
    <sheet name="Project 2" sheetId="15" r:id="rId5"/>
    <sheet name="Project 3" sheetId="16" r:id="rId6"/>
    <sheet name="Project 4" sheetId="17" r:id="rId7"/>
    <sheet name="Project 5" sheetId="18" r:id="rId8"/>
    <sheet name="Project 6" sheetId="19" r:id="rId9"/>
    <sheet name="Project 7" sheetId="20" r:id="rId10"/>
    <sheet name="Project 8" sheetId="21" r:id="rId11"/>
    <sheet name="Data Labels (do not edit)" sheetId="2" state="hidden" r:id="rId12"/>
  </sheets>
  <definedNames>
    <definedName name="Expense_Types">'Data Labels (do not edit)'!$A$3:$A$10</definedName>
    <definedName name="Plan_Areas">'Data Labels (do not edit)'!$D$3:$D$7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 i="18" l="1"/>
  <c r="D19" i="18"/>
  <c r="D27" i="17"/>
  <c r="E27" i="17" s="1"/>
  <c r="F27" i="17" s="1"/>
  <c r="D11" i="16"/>
  <c r="D12" i="15"/>
  <c r="D11" i="5"/>
  <c r="D12" i="18" l="1"/>
  <c r="D12" i="17" l="1"/>
  <c r="D16" i="18" l="1"/>
  <c r="D9" i="18"/>
  <c r="D10" i="20"/>
  <c r="E10" i="20" s="1"/>
  <c r="F10" i="20" s="1"/>
  <c r="D9" i="20"/>
  <c r="B96" i="3" l="1"/>
  <c r="B85" i="3"/>
  <c r="B74" i="3"/>
  <c r="B63" i="3"/>
  <c r="B52" i="3"/>
  <c r="B41" i="3"/>
  <c r="B30" i="3"/>
  <c r="B19" i="3"/>
  <c r="E98" i="3"/>
  <c r="E99" i="3"/>
  <c r="E100" i="3"/>
  <c r="E101" i="3"/>
  <c r="E102" i="3"/>
  <c r="E103" i="3"/>
  <c r="E104" i="3"/>
  <c r="D98" i="3"/>
  <c r="D99" i="3"/>
  <c r="D100" i="3"/>
  <c r="D101" i="3"/>
  <c r="D102" i="3"/>
  <c r="D103" i="3"/>
  <c r="D104" i="3"/>
  <c r="C98" i="3"/>
  <c r="C99" i="3"/>
  <c r="C100" i="3"/>
  <c r="C101" i="3"/>
  <c r="C102" i="3"/>
  <c r="C103" i="3"/>
  <c r="C104" i="3"/>
  <c r="E97" i="3"/>
  <c r="D97" i="3"/>
  <c r="C97" i="3"/>
  <c r="E87" i="3"/>
  <c r="E88" i="3"/>
  <c r="E89" i="3"/>
  <c r="E90" i="3"/>
  <c r="E91" i="3"/>
  <c r="E92" i="3"/>
  <c r="E93" i="3"/>
  <c r="D87" i="3"/>
  <c r="D88" i="3"/>
  <c r="D89" i="3"/>
  <c r="D90" i="3"/>
  <c r="D91" i="3"/>
  <c r="D92" i="3"/>
  <c r="D93" i="3"/>
  <c r="C87" i="3"/>
  <c r="C88" i="3"/>
  <c r="C89" i="3"/>
  <c r="C90" i="3"/>
  <c r="C91" i="3"/>
  <c r="C92" i="3"/>
  <c r="C93" i="3"/>
  <c r="E86" i="3"/>
  <c r="D86" i="3"/>
  <c r="C86" i="3"/>
  <c r="E76" i="3"/>
  <c r="E77" i="3"/>
  <c r="E78" i="3"/>
  <c r="E79" i="3"/>
  <c r="E80" i="3"/>
  <c r="E81" i="3"/>
  <c r="E82" i="3"/>
  <c r="D76" i="3"/>
  <c r="D77" i="3"/>
  <c r="D78" i="3"/>
  <c r="D79" i="3"/>
  <c r="D80" i="3"/>
  <c r="D81" i="3"/>
  <c r="D82" i="3"/>
  <c r="C76" i="3"/>
  <c r="C77" i="3"/>
  <c r="C78" i="3"/>
  <c r="C79" i="3"/>
  <c r="C80" i="3"/>
  <c r="C81" i="3"/>
  <c r="C82" i="3"/>
  <c r="E75" i="3"/>
  <c r="D75" i="3"/>
  <c r="C75" i="3"/>
  <c r="E65" i="3"/>
  <c r="E66" i="3"/>
  <c r="E67" i="3"/>
  <c r="E68" i="3"/>
  <c r="E69" i="3"/>
  <c r="E70" i="3"/>
  <c r="E71" i="3"/>
  <c r="D65" i="3"/>
  <c r="D66" i="3"/>
  <c r="D67" i="3"/>
  <c r="D68" i="3"/>
  <c r="D69" i="3"/>
  <c r="D70" i="3"/>
  <c r="D71" i="3"/>
  <c r="C65" i="3"/>
  <c r="C66" i="3"/>
  <c r="C67" i="3"/>
  <c r="C68" i="3"/>
  <c r="C69" i="3"/>
  <c r="C70" i="3"/>
  <c r="C71" i="3"/>
  <c r="E64" i="3"/>
  <c r="D64" i="3"/>
  <c r="C64" i="3"/>
  <c r="E54" i="3"/>
  <c r="E55" i="3"/>
  <c r="E56" i="3"/>
  <c r="E57" i="3"/>
  <c r="E58" i="3"/>
  <c r="E59" i="3"/>
  <c r="E60" i="3"/>
  <c r="D54" i="3"/>
  <c r="D55" i="3"/>
  <c r="D56" i="3"/>
  <c r="D57" i="3"/>
  <c r="D58" i="3"/>
  <c r="D59" i="3"/>
  <c r="D60" i="3"/>
  <c r="C54" i="3"/>
  <c r="C55" i="3"/>
  <c r="C56" i="3"/>
  <c r="C57" i="3"/>
  <c r="C58" i="3"/>
  <c r="C59" i="3"/>
  <c r="C60" i="3"/>
  <c r="E53" i="3"/>
  <c r="D53" i="3"/>
  <c r="C53" i="3"/>
  <c r="E43" i="3"/>
  <c r="E44" i="3"/>
  <c r="E45" i="3"/>
  <c r="E46" i="3"/>
  <c r="E47" i="3"/>
  <c r="E48" i="3"/>
  <c r="E49" i="3"/>
  <c r="D43" i="3"/>
  <c r="D44" i="3"/>
  <c r="D45" i="3"/>
  <c r="D46" i="3"/>
  <c r="D47" i="3"/>
  <c r="D48" i="3"/>
  <c r="D49" i="3"/>
  <c r="C43" i="3"/>
  <c r="C44" i="3"/>
  <c r="C45" i="3"/>
  <c r="C46" i="3"/>
  <c r="C47" i="3"/>
  <c r="C48" i="3"/>
  <c r="C49" i="3"/>
  <c r="E42" i="3"/>
  <c r="D42" i="3"/>
  <c r="C42" i="3"/>
  <c r="E32" i="3"/>
  <c r="E33" i="3"/>
  <c r="E34" i="3"/>
  <c r="E35" i="3"/>
  <c r="E36" i="3"/>
  <c r="E37" i="3"/>
  <c r="E38" i="3"/>
  <c r="D32" i="3"/>
  <c r="D33" i="3"/>
  <c r="D34" i="3"/>
  <c r="D35" i="3"/>
  <c r="D36" i="3"/>
  <c r="D37" i="3"/>
  <c r="D38" i="3"/>
  <c r="E31" i="3"/>
  <c r="D31" i="3"/>
  <c r="C32" i="3"/>
  <c r="C33" i="3"/>
  <c r="C34" i="3"/>
  <c r="C35" i="3"/>
  <c r="C36" i="3"/>
  <c r="C37" i="3"/>
  <c r="C38" i="3"/>
  <c r="C31" i="3"/>
  <c r="F34" i="3" l="1"/>
  <c r="F89" i="3"/>
  <c r="F38" i="3"/>
  <c r="F60" i="3"/>
  <c r="F56" i="3"/>
  <c r="F93" i="3"/>
  <c r="F71" i="3"/>
  <c r="F67" i="3"/>
  <c r="F45" i="3"/>
  <c r="F104" i="3"/>
  <c r="F100" i="3"/>
  <c r="F78" i="3"/>
  <c r="F82" i="3"/>
  <c r="F49" i="3"/>
  <c r="F31" i="3"/>
  <c r="F75" i="3"/>
  <c r="F79" i="3"/>
  <c r="F86" i="3"/>
  <c r="F90" i="3"/>
  <c r="F97" i="3"/>
  <c r="F101" i="3"/>
  <c r="D83" i="3"/>
  <c r="D94" i="3"/>
  <c r="D105" i="3"/>
  <c r="E83" i="3"/>
  <c r="F77" i="3"/>
  <c r="F81" i="3"/>
  <c r="E94" i="3"/>
  <c r="F88" i="3"/>
  <c r="F92" i="3"/>
  <c r="E105" i="3"/>
  <c r="F99" i="3"/>
  <c r="F103" i="3"/>
  <c r="F76" i="3"/>
  <c r="F80" i="3"/>
  <c r="F87" i="3"/>
  <c r="F91" i="3"/>
  <c r="F98" i="3"/>
  <c r="F102" i="3"/>
  <c r="C105" i="3"/>
  <c r="C94" i="3"/>
  <c r="C83" i="3"/>
  <c r="F35" i="3"/>
  <c r="F42" i="3"/>
  <c r="F46" i="3"/>
  <c r="F53" i="3"/>
  <c r="F57" i="3"/>
  <c r="F64" i="3"/>
  <c r="F68" i="3"/>
  <c r="D39" i="3"/>
  <c r="D50" i="3"/>
  <c r="D61" i="3"/>
  <c r="D72" i="3"/>
  <c r="E39" i="3"/>
  <c r="F33" i="3"/>
  <c r="F37" i="3"/>
  <c r="E50" i="3"/>
  <c r="F44" i="3"/>
  <c r="F48" i="3"/>
  <c r="E61" i="3"/>
  <c r="F55" i="3"/>
  <c r="F59" i="3"/>
  <c r="E72" i="3"/>
  <c r="F66" i="3"/>
  <c r="F70" i="3"/>
  <c r="F32" i="3"/>
  <c r="F36" i="3"/>
  <c r="F43" i="3"/>
  <c r="F47" i="3"/>
  <c r="F54" i="3"/>
  <c r="F58" i="3"/>
  <c r="F65" i="3"/>
  <c r="F69" i="3"/>
  <c r="C72" i="3"/>
  <c r="C61" i="3"/>
  <c r="C50" i="3"/>
  <c r="C39" i="3"/>
  <c r="F37" i="21"/>
  <c r="E37" i="21"/>
  <c r="D37"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F37" i="20"/>
  <c r="E37" i="20"/>
  <c r="D37" i="20"/>
  <c r="G35" i="20"/>
  <c r="G34" i="20"/>
  <c r="G33" i="20"/>
  <c r="G32" i="20"/>
  <c r="G31" i="20"/>
  <c r="G30" i="20"/>
  <c r="G29" i="20"/>
  <c r="G28" i="20"/>
  <c r="G27" i="20"/>
  <c r="G26" i="20"/>
  <c r="G25" i="20"/>
  <c r="G24" i="20"/>
  <c r="G23" i="20"/>
  <c r="G22" i="20"/>
  <c r="G21" i="20"/>
  <c r="G20" i="20"/>
  <c r="G19" i="20"/>
  <c r="G18" i="20"/>
  <c r="G17" i="20"/>
  <c r="G16" i="20"/>
  <c r="G15" i="20"/>
  <c r="G14" i="20"/>
  <c r="G13" i="20"/>
  <c r="G12" i="20"/>
  <c r="G11" i="20"/>
  <c r="G10" i="20"/>
  <c r="G9" i="20"/>
  <c r="G8" i="20"/>
  <c r="F37" i="19"/>
  <c r="E37" i="19"/>
  <c r="D37"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F37" i="18"/>
  <c r="E37" i="18"/>
  <c r="D37"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F37" i="17"/>
  <c r="E37" i="17"/>
  <c r="D37"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F37" i="16"/>
  <c r="E37" i="16"/>
  <c r="D37"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F37" i="15"/>
  <c r="E37" i="15"/>
  <c r="D37"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12" i="5"/>
  <c r="G13" i="5"/>
  <c r="G14" i="5"/>
  <c r="G15" i="5"/>
  <c r="G37" i="19" l="1"/>
  <c r="G37" i="17"/>
  <c r="G37" i="20"/>
  <c r="G37" i="16"/>
  <c r="G37" i="15"/>
  <c r="G37" i="18"/>
  <c r="G37" i="21"/>
  <c r="F83" i="3"/>
  <c r="F105" i="3"/>
  <c r="F94" i="3"/>
  <c r="F39" i="3"/>
  <c r="F72" i="3"/>
  <c r="F61" i="3"/>
  <c r="F50" i="3"/>
  <c r="G21" i="5"/>
  <c r="G22" i="5"/>
  <c r="G23" i="5"/>
  <c r="G20" i="5"/>
  <c r="G24" i="5"/>
  <c r="G25" i="5"/>
  <c r="G26" i="5"/>
  <c r="D20" i="3"/>
  <c r="D21" i="3"/>
  <c r="D22" i="3"/>
  <c r="D23" i="3"/>
  <c r="D24" i="3"/>
  <c r="D25" i="3"/>
  <c r="D26" i="3"/>
  <c r="D27" i="3"/>
  <c r="E20" i="3"/>
  <c r="E21" i="3"/>
  <c r="E22" i="3"/>
  <c r="E23" i="3"/>
  <c r="E24" i="3"/>
  <c r="E25" i="3"/>
  <c r="E26" i="3"/>
  <c r="E27" i="3"/>
  <c r="C21" i="3"/>
  <c r="C22" i="3"/>
  <c r="C23" i="3"/>
  <c r="C24" i="3"/>
  <c r="C25" i="3"/>
  <c r="C26" i="3"/>
  <c r="C27" i="3"/>
  <c r="C20" i="3"/>
  <c r="F26" i="3" l="1"/>
  <c r="F25" i="3"/>
  <c r="F21" i="3"/>
  <c r="E28" i="3"/>
  <c r="E107" i="3" s="1"/>
  <c r="F22" i="3"/>
  <c r="F20" i="3"/>
  <c r="F24" i="3"/>
  <c r="D28" i="3"/>
  <c r="D107" i="3" s="1"/>
  <c r="C28" i="3"/>
  <c r="C107" i="3" s="1"/>
  <c r="F27" i="3"/>
  <c r="F23" i="3"/>
  <c r="F37" i="5"/>
  <c r="E37" i="5"/>
  <c r="D37" i="5"/>
  <c r="G9" i="5"/>
  <c r="G10" i="5"/>
  <c r="G11" i="5"/>
  <c r="G16" i="5"/>
  <c r="G17" i="5"/>
  <c r="G18" i="5"/>
  <c r="G19" i="5"/>
  <c r="G27" i="5"/>
  <c r="G28" i="5"/>
  <c r="G29" i="5"/>
  <c r="G30" i="5"/>
  <c r="G31" i="5"/>
  <c r="G32" i="5"/>
  <c r="G33" i="5"/>
  <c r="G34" i="5"/>
  <c r="G35" i="5"/>
  <c r="G8" i="5"/>
  <c r="F107" i="3" l="1"/>
  <c r="F28" i="3"/>
  <c r="G37" i="5"/>
  <c r="F55" i="10"/>
  <c r="E41" i="10"/>
  <c r="E12" i="3" s="1"/>
  <c r="D41" i="10"/>
  <c r="D12" i="3" s="1"/>
  <c r="F39" i="10"/>
  <c r="F38" i="10"/>
  <c r="F36" i="10"/>
  <c r="F29" i="10"/>
  <c r="D33" i="10"/>
  <c r="D11" i="3" s="1"/>
  <c r="C26" i="10"/>
  <c r="C10" i="3" s="1"/>
  <c r="D26" i="10"/>
  <c r="D10" i="3" s="1"/>
  <c r="E26" i="10"/>
  <c r="E10" i="3" s="1"/>
  <c r="F21" i="10"/>
  <c r="E18" i="10"/>
  <c r="E9" i="3" s="1"/>
  <c r="C18" i="10"/>
  <c r="C9" i="3" s="1"/>
  <c r="D18" i="10"/>
  <c r="D9" i="3" s="1"/>
  <c r="F12" i="10"/>
  <c r="E9" i="10"/>
  <c r="E8" i="3" s="1"/>
  <c r="D9" i="10"/>
  <c r="D8" i="3" s="1"/>
  <c r="C9" i="10"/>
  <c r="C8" i="3" s="1"/>
  <c r="F6" i="10"/>
  <c r="F7" i="10"/>
  <c r="E33" i="10"/>
  <c r="E11" i="3" s="1"/>
  <c r="C33" i="10"/>
  <c r="C11" i="3" s="1"/>
  <c r="F32" i="10"/>
  <c r="F31" i="10"/>
  <c r="F30" i="10"/>
  <c r="F56" i="10"/>
  <c r="E57" i="10"/>
  <c r="E15" i="3" s="1"/>
  <c r="C57" i="10"/>
  <c r="C15" i="3" s="1"/>
  <c r="D57" i="10"/>
  <c r="D15" i="3" s="1"/>
  <c r="F33" i="10" l="1"/>
  <c r="F10" i="3"/>
  <c r="F8" i="3"/>
  <c r="F57" i="10"/>
  <c r="F15" i="3"/>
  <c r="F9" i="3"/>
  <c r="F11" i="3"/>
  <c r="F17" i="10"/>
  <c r="F15" i="10"/>
  <c r="F14" i="10"/>
  <c r="F13" i="10"/>
  <c r="F8" i="10"/>
  <c r="F5" i="10"/>
  <c r="E46" i="10"/>
  <c r="E13" i="3" s="1"/>
  <c r="D46" i="10"/>
  <c r="D13" i="3" s="1"/>
  <c r="C46" i="10"/>
  <c r="C13" i="3" s="1"/>
  <c r="F45" i="10"/>
  <c r="F44" i="10"/>
  <c r="E52" i="10"/>
  <c r="E14" i="3" s="1"/>
  <c r="D52" i="10"/>
  <c r="D14" i="3" s="1"/>
  <c r="C52" i="10"/>
  <c r="C14" i="3" s="1"/>
  <c r="F51" i="10"/>
  <c r="F50" i="10"/>
  <c r="F49" i="10"/>
  <c r="C41" i="10"/>
  <c r="C12" i="3" s="1"/>
  <c r="F12" i="3" s="1"/>
  <c r="F40" i="10"/>
  <c r="F37" i="10"/>
  <c r="F25" i="10"/>
  <c r="F24" i="10"/>
  <c r="F23" i="10"/>
  <c r="F16" i="10"/>
  <c r="F22" i="10"/>
  <c r="E16" i="3" l="1"/>
  <c r="E109" i="3" s="1"/>
  <c r="F14" i="3"/>
  <c r="F13" i="3"/>
  <c r="F41" i="10"/>
  <c r="F9" i="10"/>
  <c r="C16" i="3"/>
  <c r="C109" i="3" s="1"/>
  <c r="D16" i="3"/>
  <c r="D109" i="3" s="1"/>
  <c r="D59" i="10"/>
  <c r="C59" i="10"/>
  <c r="F26" i="10"/>
  <c r="F18" i="10"/>
  <c r="E59" i="10"/>
  <c r="F46" i="10"/>
  <c r="F52" i="10"/>
  <c r="F16" i="3" l="1"/>
  <c r="F109" i="3"/>
  <c r="F5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B4" authorId="0" shapeId="0" xr:uid="{00000000-0006-0000-0200-000001000000}">
      <text>
        <r>
          <rPr>
            <b/>
            <sz val="9"/>
            <color indexed="81"/>
            <rFont val="Tahoma"/>
            <family val="2"/>
          </rPr>
          <t xml:space="preserve">TIP: </t>
        </r>
        <r>
          <rPr>
            <sz val="9"/>
            <color indexed="81"/>
            <rFont val="Tahoma"/>
            <family val="2"/>
          </rPr>
          <t xml:space="preserve">Use this section to capture costs to maintain your current hardware &amp; systems, not specifically tied to a project in your technology plan.
</t>
        </r>
      </text>
    </comment>
    <comment ref="B11" authorId="0" shapeId="0" xr:uid="{00000000-0006-0000-0200-000002000000}">
      <text>
        <r>
          <rPr>
            <b/>
            <sz val="9"/>
            <color indexed="81"/>
            <rFont val="Tahoma"/>
            <family val="2"/>
          </rPr>
          <t xml:space="preserve">TIP: </t>
        </r>
        <r>
          <rPr>
            <sz val="9"/>
            <color indexed="81"/>
            <rFont val="Tahoma"/>
            <family val="2"/>
          </rPr>
          <t xml:space="preserve">While some software costs will be affiliated with new projects, there should be costs to keep existing software licenses up to date, to pay cloud subscription or Software-As-A-Service (SAAS) fees, etc. Use this section to put any ongoing costs associated with using current software. </t>
        </r>
      </text>
    </comment>
    <comment ref="B25" authorId="0" shapeId="0" xr:uid="{00000000-0006-0000-0200-000003000000}">
      <text>
        <r>
          <rPr>
            <b/>
            <sz val="9"/>
            <color indexed="81"/>
            <rFont val="Tahoma"/>
            <family val="2"/>
          </rPr>
          <t xml:space="preserve">TIP: </t>
        </r>
        <r>
          <rPr>
            <sz val="9"/>
            <color indexed="81"/>
            <rFont val="Tahoma"/>
            <family val="2"/>
          </rPr>
          <t xml:space="preserve">Add additional lines below "other" if needed.
</t>
        </r>
      </text>
    </comment>
    <comment ref="B28" authorId="0" shapeId="0" xr:uid="{00000000-0006-0000-0200-000004000000}">
      <text>
        <r>
          <rPr>
            <b/>
            <sz val="9"/>
            <color indexed="81"/>
            <rFont val="Tahoma"/>
            <family val="2"/>
          </rPr>
          <t xml:space="preserve">TIP: </t>
        </r>
        <r>
          <rPr>
            <sz val="9"/>
            <color indexed="81"/>
            <rFont val="Tahoma"/>
            <family val="2"/>
          </rPr>
          <t>Use this section to capture ongoing consulting services used or fees incurred. For example: to maintain and use existing software or systems not already captured elsewhere in this sheet.</t>
        </r>
      </text>
    </comment>
    <comment ref="B43" authorId="0" shapeId="0" xr:uid="{00000000-0006-0000-0200-000005000000}">
      <text>
        <r>
          <rPr>
            <b/>
            <sz val="9"/>
            <color indexed="81"/>
            <rFont val="Tahoma"/>
            <family val="2"/>
          </rPr>
          <t xml:space="preserve">TIP: </t>
        </r>
        <r>
          <rPr>
            <sz val="9"/>
            <color indexed="81"/>
            <rFont val="Tahoma"/>
            <family val="2"/>
          </rPr>
          <t>Some training costs may be affiliated with new projects (ex: training on the new donor database), but use this area to capture ongoing IT training costs, such as books, classes, webinars, etc. that you offer to employees.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3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3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4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4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5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5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6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6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7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7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8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8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9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9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A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A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sharedStrings.xml><?xml version="1.0" encoding="utf-8"?>
<sst xmlns="http://schemas.openxmlformats.org/spreadsheetml/2006/main" count="363" uniqueCount="160">
  <si>
    <t>Year 1</t>
  </si>
  <si>
    <t>Year 2</t>
  </si>
  <si>
    <t>Year 3</t>
  </si>
  <si>
    <t>Total</t>
  </si>
  <si>
    <t>Software</t>
  </si>
  <si>
    <t>Consulting</t>
  </si>
  <si>
    <t>Supplies</t>
  </si>
  <si>
    <t>Hardware</t>
  </si>
  <si>
    <t>Training</t>
  </si>
  <si>
    <t>Other</t>
  </si>
  <si>
    <t>Sub-total, Project 1</t>
  </si>
  <si>
    <t>Staff IT Skills Training</t>
  </si>
  <si>
    <t>Service Fees/Contracts</t>
  </si>
  <si>
    <t>Project Investment Costs</t>
  </si>
  <si>
    <t>Operating Costs</t>
  </si>
  <si>
    <t>Sub-total, Operating costs</t>
  </si>
  <si>
    <t>Expense type</t>
  </si>
  <si>
    <t xml:space="preserve">Project 1: </t>
  </si>
  <si>
    <t>Technology Operating Costs</t>
  </si>
  <si>
    <t>Internet Access</t>
  </si>
  <si>
    <t>Software maintenance contracts</t>
  </si>
  <si>
    <t>Web site &amp; email hosting</t>
  </si>
  <si>
    <t>Other:</t>
  </si>
  <si>
    <t>IT Support, network admin, helpdesk</t>
  </si>
  <si>
    <t>Web site manager or writer</t>
  </si>
  <si>
    <t>Sub-total, In-house Staff Costs</t>
  </si>
  <si>
    <t>Mice, keyboards, etc.</t>
  </si>
  <si>
    <t>Ink, toner, paper, labels, etc.</t>
  </si>
  <si>
    <t>DVDs, Back-up Tapes, etc.</t>
  </si>
  <si>
    <t>Sub-total, Supplies</t>
  </si>
  <si>
    <t>Sub-total, Tech Operating Costs</t>
  </si>
  <si>
    <t>Sub-total, Service Fees &amp; Contracts</t>
  </si>
  <si>
    <t>Database Admin, analysis, entry, or management</t>
  </si>
  <si>
    <t>IT Leadership/Management Support (ex: ED’s time)</t>
  </si>
  <si>
    <t>Social media manager</t>
  </si>
  <si>
    <t>Sub-total, Staff Training</t>
  </si>
  <si>
    <t>Training for Productivity Applications (ex: Office)</t>
  </si>
  <si>
    <t>Training for Special Applications (Financial, Development)</t>
  </si>
  <si>
    <t>Development or fundraising software</t>
  </si>
  <si>
    <t>Accounting or financial software</t>
  </si>
  <si>
    <t>Security or anti-virus software</t>
  </si>
  <si>
    <t xml:space="preserve">Other software: </t>
  </si>
  <si>
    <t>Sub-total, Software</t>
  </si>
  <si>
    <t>Productivity software (OS, Office, Office 365 etc.)</t>
  </si>
  <si>
    <t>Plan Areas</t>
  </si>
  <si>
    <t>Infrastructure</t>
  </si>
  <si>
    <t>Data management</t>
  </si>
  <si>
    <t>Digital communications</t>
  </si>
  <si>
    <t>Technical Support</t>
  </si>
  <si>
    <t>Expense Types</t>
  </si>
  <si>
    <t>Software (including cloud/SAAS)</t>
  </si>
  <si>
    <t>Service Fees/Contracts (not including software)</t>
  </si>
  <si>
    <t>Write in</t>
  </si>
  <si>
    <t>Sub-total, Other</t>
  </si>
  <si>
    <t>Sub-total, Hardware Costs</t>
  </si>
  <si>
    <t>Phone system costs (lease)</t>
  </si>
  <si>
    <t>Photocopier costs (lease)</t>
  </si>
  <si>
    <t xml:space="preserve">Other: </t>
  </si>
  <si>
    <t>Systems consulting</t>
  </si>
  <si>
    <t>Website consulting</t>
  </si>
  <si>
    <t>Software consulting</t>
  </si>
  <si>
    <t>Sub-total, Consulting fees</t>
  </si>
  <si>
    <t>Phone lines or service (cell phones, landlines, VOIP)</t>
  </si>
  <si>
    <t>Technology support or help desk contracts</t>
  </si>
  <si>
    <t>Service fees/Contracts</t>
  </si>
  <si>
    <t>Consulting Fees</t>
  </si>
  <si>
    <t>Software (including SAAS or cloud subscriptions)</t>
  </si>
  <si>
    <t>Add extra lines as needed</t>
  </si>
  <si>
    <t>Total Technology Costs</t>
  </si>
  <si>
    <t>HOW-TO USE THIS BUDGET TEMPLATE</t>
  </si>
  <si>
    <t>On the "Operating Costs" worksheet…</t>
  </si>
  <si>
    <t>On the "Project" worksheets…</t>
  </si>
  <si>
    <t xml:space="preserve">Select the Plan Category this project relates to (primary): </t>
  </si>
  <si>
    <t>Expense detail/item to purchased</t>
  </si>
  <si>
    <t>Enter the detail of expense in these cells (delete this text)</t>
  </si>
  <si>
    <r>
      <rPr>
        <i/>
        <u/>
        <sz val="10"/>
        <color theme="3"/>
        <rFont val="Calibri"/>
        <family val="2"/>
        <scheme val="minor"/>
      </rPr>
      <t>Instructions:</t>
    </r>
    <r>
      <rPr>
        <i/>
        <sz val="10"/>
        <color theme="3"/>
        <rFont val="Calibri"/>
        <family val="2"/>
        <scheme val="minor"/>
      </rPr>
      <t xml:space="preserve"> Use this tab to capture your ongoing costs to keep current technology running (i.e. NOT otherwise specifically related to/tied to new technology projects or investments). There are some  "tips" included in the comments on certain cells to help you. Your consultant can also help if you have questions. As you complete this worksheet, the Summary View worksheet will populate.</t>
    </r>
  </si>
  <si>
    <r>
      <t xml:space="preserve">There are several worksheets (or "tabs") that make up this budget workbook (see along the bottom). </t>
    </r>
    <r>
      <rPr>
        <b/>
        <i/>
        <sz val="11"/>
        <color rgb="FFC00000"/>
        <rFont val="Calibri"/>
        <family val="2"/>
        <scheme val="minor"/>
      </rPr>
      <t xml:space="preserve">Please do not directly edit the "Summary View" sheet. </t>
    </r>
    <r>
      <rPr>
        <sz val="11"/>
        <rFont val="Calibri"/>
        <family val="2"/>
        <scheme val="minor"/>
      </rPr>
      <t>It will populate as you complete the other worksheets with your technology operating and project costs to provide a summary, "roll-up" view.</t>
    </r>
  </si>
  <si>
    <r>
      <t>We have provided 8 project worksheets, but if you are doing fewer distinct/discrete projects in your technology plan, you can ignore the tabs/worksheets that you do not need (</t>
    </r>
    <r>
      <rPr>
        <i/>
        <sz val="11"/>
        <color rgb="FFC00000"/>
        <rFont val="Calibri"/>
        <family val="2"/>
        <scheme val="minor"/>
      </rPr>
      <t xml:space="preserve">do </t>
    </r>
    <r>
      <rPr>
        <i/>
        <u/>
        <sz val="11"/>
        <color rgb="FFC00000"/>
        <rFont val="Calibri"/>
        <family val="2"/>
        <scheme val="minor"/>
      </rPr>
      <t>not</t>
    </r>
    <r>
      <rPr>
        <i/>
        <sz val="11"/>
        <color rgb="FFC00000"/>
        <rFont val="Calibri"/>
        <family val="2"/>
        <scheme val="minor"/>
      </rPr>
      <t xml:space="preserve"> delete those worksheets, just leave them blank</t>
    </r>
    <r>
      <rPr>
        <sz val="11"/>
        <color theme="1"/>
        <rFont val="Calibri"/>
        <family val="2"/>
        <scheme val="minor"/>
      </rPr>
      <t xml:space="preserve">). If you have </t>
    </r>
    <r>
      <rPr>
        <i/>
        <sz val="11"/>
        <color theme="1"/>
        <rFont val="Calibri"/>
        <family val="2"/>
        <scheme val="minor"/>
      </rPr>
      <t>more than</t>
    </r>
    <r>
      <rPr>
        <sz val="11"/>
        <color theme="1"/>
        <rFont val="Calibri"/>
        <family val="2"/>
        <scheme val="minor"/>
      </rPr>
      <t xml:space="preserve"> 8 distinct/discrete projects included as part of your technology plan, please talk to your consultant about how-to add additional project worksheets.</t>
    </r>
  </si>
  <si>
    <t>On each of these worksheets, add the name of your project in the cell indicated. Then select what technology planning area this project primarily addresses using the dropdown list provided.</t>
  </si>
  <si>
    <r>
      <t xml:space="preserve">We have left the costs associated with implementing each project blank so you can customize those costs as needed, but have provided a dropdown list of "Expense types" so that you can categorize each line item cost you include related to a project. </t>
    </r>
    <r>
      <rPr>
        <b/>
        <i/>
        <sz val="11"/>
        <color theme="1"/>
        <rFont val="Calibri"/>
        <family val="2"/>
        <scheme val="minor"/>
      </rPr>
      <t xml:space="preserve">Please ensure you select from the dropdown list of Expense Type for </t>
    </r>
    <r>
      <rPr>
        <b/>
        <i/>
        <u/>
        <sz val="11"/>
        <color theme="1"/>
        <rFont val="Calibri"/>
        <family val="2"/>
        <scheme val="minor"/>
      </rPr>
      <t>each line item</t>
    </r>
    <r>
      <rPr>
        <b/>
        <i/>
        <sz val="11"/>
        <color theme="1"/>
        <rFont val="Calibri"/>
        <family val="2"/>
        <scheme val="minor"/>
      </rPr>
      <t xml:space="preserve"> you add under a project</t>
    </r>
    <r>
      <rPr>
        <sz val="11"/>
        <color theme="1"/>
        <rFont val="Calibri"/>
        <family val="2"/>
        <scheme val="minor"/>
      </rPr>
      <t xml:space="preserve"> as it is important to the Hartford Foundation to be able to summarize your plan and project costs by these expense types. </t>
    </r>
  </si>
  <si>
    <t xml:space="preserve">As you consider costs related to a project, consider all of these expense types to help you capture the full costs. For example, what hardware is required to execute on the project? Software? Consulting services or other service fees? If you have questions, talk to your consultant for further assistance. Your project costs should reflect any quotes or costs you've received from outside vendors for things like hardware, software, data migration, etc. to be able to implement that project. For example, if your project is to redesign your web site, include costs from the quote you received from the web site vendor/designer. </t>
  </si>
  <si>
    <t>Hardware Costs</t>
  </si>
  <si>
    <t>Hardware costs</t>
  </si>
  <si>
    <t>Hardware maintenance/upgrade costs</t>
  </si>
  <si>
    <t>Hardware replacement/Annual hardware refresh</t>
  </si>
  <si>
    <r>
      <t xml:space="preserve">Strategic Technology Budget Template - SUMMARY VIEW </t>
    </r>
    <r>
      <rPr>
        <sz val="14"/>
        <color rgb="FFFF0000"/>
        <rFont val="Calibri"/>
        <family val="2"/>
      </rPr>
      <t>(do not edit)</t>
    </r>
  </si>
  <si>
    <r>
      <t xml:space="preserve">Use this worksheet to capture your operating </t>
    </r>
    <r>
      <rPr>
        <b/>
        <sz val="11"/>
        <color theme="1"/>
        <rFont val="Calibri"/>
        <family val="2"/>
        <scheme val="minor"/>
      </rPr>
      <t>costs to sustain, maintain, or run existing/current technology</t>
    </r>
    <r>
      <rPr>
        <sz val="11"/>
        <color theme="1"/>
        <rFont val="Calibri"/>
        <family val="2"/>
        <scheme val="minor"/>
      </rPr>
      <t xml:space="preserve"> that is </t>
    </r>
    <r>
      <rPr>
        <i/>
        <sz val="11"/>
        <color theme="1"/>
        <rFont val="Calibri"/>
        <family val="2"/>
        <scheme val="minor"/>
      </rPr>
      <t>not</t>
    </r>
    <r>
      <rPr>
        <sz val="11"/>
        <color theme="1"/>
        <rFont val="Calibri"/>
        <family val="2"/>
        <scheme val="minor"/>
      </rPr>
      <t xml:space="preserve"> specifically tied to a new project or technology invesment in your technology plan. There are headings and sub-headings provided to help you consider the total cost of ownership of technology. Use the "other" section at the bottom if you have costs that are not sufficiently covered/addressed by the headings provided. As you complete this sheet, the "Summary View" sheet will populate with the costs you add. </t>
    </r>
  </si>
  <si>
    <t>Costs to sustain and maintain existing/current technology:</t>
  </si>
  <si>
    <t>Project Name Here</t>
  </si>
  <si>
    <r>
      <rPr>
        <i/>
        <u/>
        <sz val="10"/>
        <color theme="3"/>
        <rFont val="Calibri"/>
        <family val="2"/>
        <scheme val="minor"/>
      </rPr>
      <t>Instructions:</t>
    </r>
    <r>
      <rPr>
        <i/>
        <sz val="10"/>
        <color theme="3"/>
        <rFont val="Calibri"/>
        <family val="2"/>
        <scheme val="minor"/>
      </rPr>
      <t xml:space="preserve"> Use this worksheet to capture the costs associated with a specific project listed in Section 4 of your technology plan. Consider the total costs related to that project, including hardware, software, consulting, training, staff time, etc. If you have received quotes from a vendor related to a project, ensure those are clearly reflected here too. As you complete this worksheet, the Summary View sheet will populate with the sub-totals of costs included here. </t>
    </r>
  </si>
  <si>
    <t>Sub-total, Project 2</t>
  </si>
  <si>
    <t>Sub-total, Project 3</t>
  </si>
  <si>
    <t>Sub-total, Project 4</t>
  </si>
  <si>
    <t>Sub-total, Project 5</t>
  </si>
  <si>
    <t>Sub-total, Project 6</t>
  </si>
  <si>
    <t>Sub-total, Project 7</t>
  </si>
  <si>
    <t>Sub-total, Project 8</t>
  </si>
  <si>
    <t>Sub-total, ALL Project costs</t>
  </si>
  <si>
    <t>Project 1:</t>
  </si>
  <si>
    <t>Project 2:</t>
  </si>
  <si>
    <t>Project 3:</t>
  </si>
  <si>
    <t>Project 4:</t>
  </si>
  <si>
    <t>Project 5:</t>
  </si>
  <si>
    <t>Project 6:</t>
  </si>
  <si>
    <t>Project 7:</t>
  </si>
  <si>
    <t>Project 8:</t>
  </si>
  <si>
    <r>
      <rPr>
        <i/>
        <u/>
        <sz val="10"/>
        <color theme="3"/>
        <rFont val="Calibri"/>
        <family val="2"/>
      </rPr>
      <t>Instructions</t>
    </r>
    <r>
      <rPr>
        <i/>
        <sz val="10"/>
        <color theme="3"/>
        <rFont val="Calibri"/>
        <family val="2"/>
      </rPr>
      <t>: Do not edit this sheet. It pulls from the subsequent worksheets to provide a summary view of your technology budget. You can use the 1, 2 &amp; 3 buttons to the left of Column A to collapse rows and see a more condensed view of your budget, or use individual minus signs to the left side of certain rows.</t>
    </r>
  </si>
  <si>
    <t>Email Migration to Microsoft Office 365</t>
  </si>
  <si>
    <t>Microsoft Office 365 Email  (free to NonProfits)</t>
  </si>
  <si>
    <t>Implementation Fixed Service Fee for Office 365</t>
  </si>
  <si>
    <t>New Host Equipment</t>
  </si>
  <si>
    <t>Shipping</t>
  </si>
  <si>
    <t>Implementation Service Fee for new Server</t>
  </si>
  <si>
    <t xml:space="preserve"> </t>
  </si>
  <si>
    <t>Backup Hardware</t>
  </si>
  <si>
    <t>Implementation Service Fee for new Backup Solution</t>
  </si>
  <si>
    <t>KnowBe4 - Security Awareness Training  1 year</t>
  </si>
  <si>
    <t>Implementation for new security software</t>
  </si>
  <si>
    <t>Staff attendance at Media Workshops</t>
  </si>
  <si>
    <t>Aetna Foundation Pro Bono Media Workshops</t>
  </si>
  <si>
    <t>Establish Media Strategy Team</t>
  </si>
  <si>
    <t>Next Cloud Filing Sharing (Open Source)</t>
  </si>
  <si>
    <t>Implementation of Next Cloud File Sharing</t>
  </si>
  <si>
    <t>STATA (Discount from Yale Affiliation)</t>
  </si>
  <si>
    <t>Adobe Pro (through Tech Soup)</t>
  </si>
  <si>
    <t>Laptop Replacement (8 per year)</t>
  </si>
  <si>
    <t>Laptop Setup (8)</t>
  </si>
  <si>
    <t>Desktop Computer (2)</t>
  </si>
  <si>
    <t>Desktop Computer Setup (2)</t>
  </si>
  <si>
    <t>Tablets (2)</t>
  </si>
  <si>
    <t>All In One Copier/Printer/Scanner  (1 in Year 2 &amp; 3)</t>
  </si>
  <si>
    <t>Setup/Implementation All in One</t>
  </si>
  <si>
    <t>Laser Printer (1)</t>
  </si>
  <si>
    <t>Setup Laser Printer</t>
  </si>
  <si>
    <t>Desktop Printer/ Scanner</t>
  </si>
  <si>
    <t>Setup Dekstop Printer/Scanner</t>
  </si>
  <si>
    <t>LCD Projectors (2)</t>
  </si>
  <si>
    <t>Sage 100 Accounting Software (Under Operating Expenses)</t>
  </si>
  <si>
    <t>Implementation of Sage 100 Accounting Software Upgrade</t>
  </si>
  <si>
    <t>Staff Training of new email system</t>
  </si>
  <si>
    <t>Project Implementation Oversight &amp; Coordination</t>
  </si>
  <si>
    <t>Staff Training</t>
  </si>
  <si>
    <t>Oversight and Coordination</t>
  </si>
  <si>
    <t>Staff Training of Next Cloud</t>
  </si>
  <si>
    <t xml:space="preserve">Project 2: </t>
  </si>
  <si>
    <t xml:space="preserve">Project 3: </t>
  </si>
  <si>
    <t xml:space="preserve">Project 4: </t>
  </si>
  <si>
    <t xml:space="preserve">Project 5: </t>
  </si>
  <si>
    <t xml:space="preserve">Project 6: </t>
  </si>
  <si>
    <t>Strengthen Digital Communications</t>
  </si>
  <si>
    <t xml:space="preserve">Project 7: </t>
  </si>
  <si>
    <t xml:space="preserve">Project 8: </t>
  </si>
  <si>
    <t xml:space="preserve"> Offer Cyber Security Training</t>
  </si>
  <si>
    <t>Upgrade/update Software</t>
  </si>
  <si>
    <t>Purchase and Install New Backup Solution</t>
  </si>
  <si>
    <t>Purchase and Install New Hardware</t>
  </si>
  <si>
    <t>Replace Server</t>
  </si>
  <si>
    <t>In-House Staff Costs (not specific to a project)</t>
  </si>
  <si>
    <r>
      <t>In-House Staff Costs</t>
    </r>
    <r>
      <rPr>
        <sz val="11"/>
        <color rgb="FF000000"/>
        <rFont val="Calibri"/>
        <family val="2"/>
      </rPr>
      <t xml:space="preserve"> </t>
    </r>
    <r>
      <rPr>
        <i/>
        <sz val="11"/>
        <color rgb="FF000000"/>
        <rFont val="Calibri"/>
        <family val="2"/>
      </rPr>
      <t>(do NOT include/double count in-house staff costs specific to a project)</t>
    </r>
  </si>
  <si>
    <t>In-house staff costs (specific to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</si>
</sst>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3" x14ac:knownFonts="1">
    <font>
      <sz val="11"/>
      <color theme="1"/>
      <name val="Calibri"/>
      <family val="2"/>
      <scheme val="minor"/>
    </font>
    <font>
      <sz val="10"/>
      <color theme="1"/>
      <name val="Times New Roman"/>
      <family val="1"/>
    </font>
    <font>
      <b/>
      <sz val="14"/>
      <color rgb="FF000000"/>
      <name val="Calibri"/>
      <family val="2"/>
    </font>
    <font>
      <sz val="11"/>
      <color rgb="FF000000"/>
      <name val="Calibri"/>
      <family val="2"/>
    </font>
    <font>
      <b/>
      <sz val="11"/>
      <color rgb="FF000000"/>
      <name val="Calibri"/>
      <family val="2"/>
    </font>
    <font>
      <u/>
      <sz val="11"/>
      <color rgb="FF000000"/>
      <name val="Calibri"/>
      <family val="2"/>
    </font>
    <font>
      <sz val="11"/>
      <color theme="1"/>
      <name val="Calibri"/>
      <family val="2"/>
    </font>
    <font>
      <i/>
      <sz val="11"/>
      <color rgb="FF000000"/>
      <name val="Calibri"/>
      <family val="2"/>
    </font>
    <font>
      <b/>
      <sz val="11"/>
      <color theme="1"/>
      <name val="Calibri"/>
      <family val="2"/>
      <scheme val="minor"/>
    </font>
    <font>
      <b/>
      <sz val="18"/>
      <color theme="1"/>
      <name val="Calibri"/>
      <family val="2"/>
      <scheme val="minor"/>
    </font>
    <font>
      <sz val="18"/>
      <color theme="1"/>
      <name val="Calibri"/>
      <family val="2"/>
      <scheme val="minor"/>
    </font>
    <font>
      <b/>
      <i/>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i/>
      <sz val="11"/>
      <color rgb="FF000000"/>
      <name val="Calibri"/>
      <family val="2"/>
    </font>
    <font>
      <sz val="9"/>
      <color indexed="81"/>
      <name val="Tahoma"/>
      <family val="2"/>
    </font>
    <font>
      <b/>
      <sz val="9"/>
      <color indexed="81"/>
      <name val="Tahoma"/>
      <family val="2"/>
    </font>
    <font>
      <b/>
      <sz val="12"/>
      <color rgb="FF000000"/>
      <name val="Calibri"/>
      <family val="2"/>
    </font>
    <font>
      <b/>
      <i/>
      <sz val="11"/>
      <color theme="3"/>
      <name val="Calibri"/>
      <family val="2"/>
      <scheme val="minor"/>
    </font>
    <font>
      <sz val="11"/>
      <color theme="3"/>
      <name val="Calibri"/>
      <family val="2"/>
      <scheme val="minor"/>
    </font>
    <font>
      <i/>
      <sz val="11"/>
      <color theme="1"/>
      <name val="Calibri"/>
      <family val="2"/>
      <scheme val="minor"/>
    </font>
    <font>
      <i/>
      <sz val="10"/>
      <color theme="3"/>
      <name val="Calibri"/>
      <family val="2"/>
      <scheme val="minor"/>
    </font>
    <font>
      <i/>
      <u/>
      <sz val="10"/>
      <color theme="3"/>
      <name val="Calibri"/>
      <family val="2"/>
      <scheme val="minor"/>
    </font>
    <font>
      <i/>
      <sz val="11"/>
      <color theme="1" tint="0.34998626667073579"/>
      <name val="Calibri"/>
      <family val="2"/>
    </font>
    <font>
      <i/>
      <sz val="10"/>
      <color theme="3"/>
      <name val="Calibri"/>
      <family val="2"/>
    </font>
    <font>
      <i/>
      <u/>
      <sz val="10"/>
      <color theme="3"/>
      <name val="Calibri"/>
      <family val="2"/>
    </font>
    <font>
      <b/>
      <sz val="12"/>
      <color theme="3"/>
      <name val="Calibri"/>
      <family val="2"/>
    </font>
    <font>
      <b/>
      <sz val="12"/>
      <color theme="1"/>
      <name val="Calibri"/>
      <family val="2"/>
      <scheme val="minor"/>
    </font>
    <font>
      <sz val="10"/>
      <color theme="0"/>
      <name val="Times New Roman"/>
      <family val="1"/>
    </font>
    <font>
      <b/>
      <sz val="11"/>
      <color theme="0"/>
      <name val="Calibri"/>
      <family val="2"/>
    </font>
    <font>
      <b/>
      <sz val="14"/>
      <color theme="3"/>
      <name val="Calibri"/>
      <family val="2"/>
      <scheme val="minor"/>
    </font>
    <font>
      <b/>
      <i/>
      <sz val="11"/>
      <color rgb="FFC00000"/>
      <name val="Calibri"/>
      <family val="2"/>
      <scheme val="minor"/>
    </font>
    <font>
      <i/>
      <sz val="11"/>
      <color rgb="FFC00000"/>
      <name val="Calibri"/>
      <family val="2"/>
      <scheme val="minor"/>
    </font>
    <font>
      <sz val="11"/>
      <name val="Calibri"/>
      <family val="2"/>
      <scheme val="minor"/>
    </font>
    <font>
      <i/>
      <sz val="12"/>
      <color theme="1"/>
      <name val="Calibri"/>
      <family val="2"/>
      <scheme val="minor"/>
    </font>
    <font>
      <i/>
      <u/>
      <sz val="11"/>
      <color rgb="FFC00000"/>
      <name val="Calibri"/>
      <family val="2"/>
      <scheme val="minor"/>
    </font>
    <font>
      <b/>
      <i/>
      <u/>
      <sz val="11"/>
      <color theme="1"/>
      <name val="Calibri"/>
      <family val="2"/>
      <scheme val="minor"/>
    </font>
    <font>
      <sz val="11"/>
      <color rgb="FF000000"/>
      <name val="Calibri"/>
      <family val="2"/>
      <scheme val="minor"/>
    </font>
    <font>
      <sz val="14"/>
      <color rgb="FFFF0000"/>
      <name val="Calibri"/>
      <family val="2"/>
    </font>
    <font>
      <b/>
      <i/>
      <sz val="12"/>
      <color theme="0"/>
      <name val="Calibri"/>
      <family val="2"/>
      <scheme val="minor"/>
    </font>
    <font>
      <sz val="12"/>
      <color theme="0"/>
      <name val="Calibri"/>
      <family val="2"/>
      <scheme val="minor"/>
    </font>
    <font>
      <b/>
      <sz val="12"/>
      <color theme="0"/>
      <name val="Calibri"/>
      <family val="2"/>
      <scheme val="minor"/>
    </font>
  </fonts>
  <fills count="6">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s>
  <borders count="2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3">
    <xf numFmtId="0" fontId="0" fillId="0" borderId="0"/>
    <xf numFmtId="44" fontId="12" fillId="0" borderId="0" applyFont="0" applyFill="0" applyBorder="0" applyAlignment="0" applyProtection="0"/>
    <xf numFmtId="43" fontId="12" fillId="0" borderId="0" applyFont="0" applyFill="0" applyBorder="0" applyAlignment="0" applyProtection="0"/>
  </cellStyleXfs>
  <cellXfs count="120">
    <xf numFmtId="0" fontId="0" fillId="0" borderId="0" xfId="0"/>
    <xf numFmtId="0" fontId="1" fillId="0" borderId="0" xfId="0" applyFont="1"/>
    <xf numFmtId="0" fontId="3" fillId="0" borderId="0" xfId="0" applyFont="1" applyAlignment="1">
      <alignment horizontal="center" vertical="center"/>
    </xf>
    <xf numFmtId="3" fontId="3" fillId="0" borderId="0" xfId="0" applyNumberFormat="1" applyFont="1" applyAlignment="1">
      <alignment horizontal="right" vertical="center"/>
    </xf>
    <xf numFmtId="0" fontId="3" fillId="0" borderId="0" xfId="0" applyFont="1" applyAlignment="1">
      <alignment vertical="center"/>
    </xf>
    <xf numFmtId="0" fontId="6" fillId="0" borderId="0" xfId="0" applyFont="1" applyBorder="1" applyAlignment="1">
      <alignment horizontal="left" vertical="center" indent="1"/>
    </xf>
    <xf numFmtId="0" fontId="9" fillId="0" borderId="0" xfId="0" applyFont="1"/>
    <xf numFmtId="0" fontId="10" fillId="0" borderId="0" xfId="0" applyFont="1"/>
    <xf numFmtId="0" fontId="0" fillId="0" borderId="0" xfId="0"/>
    <xf numFmtId="0" fontId="1" fillId="0" borderId="0" xfId="0" applyFont="1"/>
    <xf numFmtId="0" fontId="3"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18" fillId="3" borderId="2" xfId="0" applyFont="1" applyFill="1" applyBorder="1" applyAlignment="1">
      <alignment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0" borderId="0" xfId="0" applyFont="1" applyAlignment="1">
      <alignment horizontal="right"/>
    </xf>
    <xf numFmtId="0" fontId="19" fillId="0" borderId="0" xfId="0" applyFont="1" applyAlignment="1">
      <alignment horizontal="right"/>
    </xf>
    <xf numFmtId="0" fontId="21" fillId="0" borderId="0" xfId="0" applyFont="1"/>
    <xf numFmtId="0" fontId="15" fillId="0" borderId="2" xfId="0" applyFont="1" applyBorder="1" applyAlignment="1">
      <alignment vertical="center"/>
    </xf>
    <xf numFmtId="0" fontId="6" fillId="0" borderId="5" xfId="0" applyFont="1" applyBorder="1" applyAlignment="1">
      <alignment horizontal="left" vertical="center" indent="1"/>
    </xf>
    <xf numFmtId="3" fontId="3" fillId="0" borderId="5" xfId="0" applyNumberFormat="1" applyFont="1" applyBorder="1" applyAlignment="1">
      <alignment horizontal="right" vertical="center"/>
    </xf>
    <xf numFmtId="44" fontId="7" fillId="0" borderId="0" xfId="1" applyFont="1" applyAlignment="1">
      <alignment horizontal="right" vertical="center"/>
    </xf>
    <xf numFmtId="44" fontId="15" fillId="0" borderId="0" xfId="1" applyFont="1" applyAlignment="1">
      <alignment horizontal="right" vertical="center"/>
    </xf>
    <xf numFmtId="44" fontId="3" fillId="0" borderId="0" xfId="1" applyFont="1" applyAlignment="1">
      <alignment horizontal="right" vertical="center"/>
    </xf>
    <xf numFmtId="44" fontId="3" fillId="0" borderId="5" xfId="1" applyFont="1" applyBorder="1" applyAlignment="1">
      <alignment horizontal="right" vertical="center"/>
    </xf>
    <xf numFmtId="0" fontId="28" fillId="3" borderId="2" xfId="0" applyFont="1" applyFill="1" applyBorder="1"/>
    <xf numFmtId="0" fontId="8" fillId="4" borderId="10" xfId="0" applyFont="1" applyFill="1" applyBorder="1"/>
    <xf numFmtId="0" fontId="8" fillId="4" borderId="11" xfId="0" applyFont="1" applyFill="1" applyBorder="1"/>
    <xf numFmtId="0" fontId="8" fillId="4" borderId="12" xfId="0" applyFont="1" applyFill="1" applyBorder="1"/>
    <xf numFmtId="0" fontId="11" fillId="0" borderId="2" xfId="0" applyFont="1" applyBorder="1"/>
    <xf numFmtId="44" fontId="0" fillId="0" borderId="9" xfId="1" applyFont="1" applyBorder="1"/>
    <xf numFmtId="0" fontId="21" fillId="0" borderId="3" xfId="0" applyFont="1" applyBorder="1"/>
    <xf numFmtId="44" fontId="21" fillId="0" borderId="4" xfId="0" applyNumberFormat="1" applyFont="1" applyBorder="1"/>
    <xf numFmtId="44" fontId="11" fillId="0" borderId="4" xfId="0" applyNumberFormat="1" applyFont="1" applyBorder="1"/>
    <xf numFmtId="0" fontId="0" fillId="0" borderId="0" xfId="0" applyAlignment="1">
      <alignment horizontal="left" indent="1"/>
    </xf>
    <xf numFmtId="0" fontId="0" fillId="4" borderId="0" xfId="0" applyFill="1"/>
    <xf numFmtId="0" fontId="24" fillId="0" borderId="0" xfId="0" applyFont="1" applyBorder="1" applyAlignment="1">
      <alignment horizontal="left" vertical="center"/>
    </xf>
    <xf numFmtId="0" fontId="0" fillId="0" borderId="5" xfId="0" applyBorder="1"/>
    <xf numFmtId="0" fontId="4" fillId="0" borderId="0" xfId="0" applyNumberFormat="1" applyFont="1" applyAlignment="1">
      <alignment horizontal="left" vertical="center"/>
    </xf>
    <xf numFmtId="44" fontId="3" fillId="0" borderId="0" xfId="0" applyNumberFormat="1" applyFont="1" applyAlignment="1">
      <alignment vertical="center"/>
    </xf>
    <xf numFmtId="0" fontId="14" fillId="5" borderId="0" xfId="0" applyFont="1" applyFill="1"/>
    <xf numFmtId="0" fontId="29" fillId="5" borderId="0" xfId="0" applyFont="1" applyFill="1"/>
    <xf numFmtId="0" fontId="30" fillId="5" borderId="0" xfId="0" applyFont="1" applyFill="1" applyAlignment="1">
      <alignment horizontal="center" vertical="center"/>
    </xf>
    <xf numFmtId="0" fontId="27" fillId="4" borderId="0" xfId="0" applyFont="1" applyFill="1" applyAlignment="1">
      <alignment vertical="center"/>
    </xf>
    <xf numFmtId="0" fontId="1" fillId="4" borderId="0" xfId="0" applyFont="1" applyFill="1"/>
    <xf numFmtId="0" fontId="3" fillId="4" borderId="0" xfId="0" applyFont="1" applyFill="1" applyAlignment="1">
      <alignment vertical="center"/>
    </xf>
    <xf numFmtId="44" fontId="3" fillId="0" borderId="5" xfId="0" applyNumberFormat="1" applyFont="1" applyBorder="1" applyAlignment="1">
      <alignment vertical="center"/>
    </xf>
    <xf numFmtId="0" fontId="21" fillId="0" borderId="0" xfId="0" applyFont="1" applyAlignment="1">
      <alignment horizontal="left" indent="2"/>
    </xf>
    <xf numFmtId="0" fontId="8" fillId="0" borderId="0" xfId="0" applyFont="1" applyAlignment="1">
      <alignment horizontal="left" indent="1"/>
    </xf>
    <xf numFmtId="0" fontId="0" fillId="0" borderId="5" xfId="0" applyBorder="1" applyAlignment="1">
      <alignment horizontal="left" indent="1"/>
    </xf>
    <xf numFmtId="44" fontId="15" fillId="0" borderId="0" xfId="0" applyNumberFormat="1" applyFont="1" applyAlignment="1">
      <alignment vertical="center"/>
    </xf>
    <xf numFmtId="0" fontId="13" fillId="2" borderId="3" xfId="0" applyFont="1" applyFill="1" applyBorder="1"/>
    <xf numFmtId="44" fontId="3" fillId="0" borderId="1" xfId="1" applyFont="1" applyBorder="1" applyAlignment="1">
      <alignment horizontal="right" vertical="center"/>
    </xf>
    <xf numFmtId="44" fontId="3" fillId="0" borderId="0" xfId="1" applyFont="1" applyBorder="1" applyAlignment="1">
      <alignment horizontal="right" vertical="center"/>
    </xf>
    <xf numFmtId="44" fontId="3" fillId="0" borderId="0" xfId="1" applyFont="1" applyAlignment="1">
      <alignment vertical="center"/>
    </xf>
    <xf numFmtId="44" fontId="3" fillId="0" borderId="1" xfId="1" applyFont="1" applyBorder="1" applyAlignment="1">
      <alignment vertical="center"/>
    </xf>
    <xf numFmtId="44" fontId="7" fillId="0" borderId="0" xfId="1" applyFont="1" applyAlignment="1">
      <alignment vertical="center"/>
    </xf>
    <xf numFmtId="44" fontId="15" fillId="0" borderId="3" xfId="1" applyFont="1" applyBorder="1" applyAlignment="1">
      <alignment vertical="center"/>
    </xf>
    <xf numFmtId="44" fontId="15" fillId="0" borderId="4" xfId="1" applyFont="1" applyBorder="1" applyAlignment="1">
      <alignment vertical="center"/>
    </xf>
    <xf numFmtId="0" fontId="0" fillId="0" borderId="13" xfId="0" applyBorder="1"/>
    <xf numFmtId="0" fontId="8" fillId="0" borderId="13" xfId="0" applyFont="1" applyBorder="1"/>
    <xf numFmtId="0" fontId="0" fillId="0" borderId="13" xfId="0" applyBorder="1" applyAlignment="1">
      <alignment horizontal="left" wrapText="1"/>
    </xf>
    <xf numFmtId="0" fontId="0" fillId="0" borderId="0" xfId="0" applyFont="1"/>
    <xf numFmtId="0" fontId="0" fillId="0" borderId="16" xfId="0" applyBorder="1"/>
    <xf numFmtId="0" fontId="0" fillId="0" borderId="17" xfId="0" applyBorder="1"/>
    <xf numFmtId="0" fontId="21" fillId="0" borderId="9" xfId="0" applyFont="1" applyBorder="1" applyProtection="1">
      <protection locked="0"/>
    </xf>
    <xf numFmtId="0" fontId="0" fillId="0" borderId="9" xfId="0" applyBorder="1" applyProtection="1">
      <protection locked="0"/>
    </xf>
    <xf numFmtId="0" fontId="0" fillId="0" borderId="6" xfId="0" applyBorder="1" applyProtection="1">
      <protection locked="0"/>
    </xf>
    <xf numFmtId="0" fontId="21" fillId="0" borderId="6" xfId="0" applyFont="1" applyBorder="1" applyProtection="1">
      <protection locked="0"/>
    </xf>
    <xf numFmtId="0" fontId="1" fillId="0" borderId="0" xfId="0" applyFont="1" applyProtection="1">
      <protection locked="0"/>
    </xf>
    <xf numFmtId="3" fontId="38" fillId="0" borderId="0" xfId="0" applyNumberFormat="1" applyFont="1" applyAlignment="1" applyProtection="1">
      <alignment horizontal="right" vertical="center"/>
      <protection locked="0"/>
    </xf>
    <xf numFmtId="3" fontId="38" fillId="0" borderId="1" xfId="0" applyNumberFormat="1" applyFont="1" applyBorder="1" applyAlignment="1" applyProtection="1">
      <alignment horizontal="right" vertical="center"/>
      <protection locked="0"/>
    </xf>
    <xf numFmtId="0" fontId="38" fillId="0" borderId="1" xfId="0" applyFont="1" applyBorder="1" applyAlignment="1" applyProtection="1">
      <alignment horizontal="right" vertical="center"/>
      <protection locked="0"/>
    </xf>
    <xf numFmtId="0" fontId="0" fillId="0" borderId="0" xfId="0" applyFont="1" applyProtection="1">
      <protection locked="0"/>
    </xf>
    <xf numFmtId="0" fontId="38" fillId="0" borderId="1" xfId="0" applyFont="1" applyBorder="1" applyAlignment="1" applyProtection="1">
      <alignment vertical="center"/>
      <protection locked="0"/>
    </xf>
    <xf numFmtId="0" fontId="38" fillId="0" borderId="0" xfId="0" applyFont="1" applyAlignment="1" applyProtection="1">
      <alignment horizontal="right" vertical="center"/>
      <protection locked="0"/>
    </xf>
    <xf numFmtId="3" fontId="38" fillId="0" borderId="0" xfId="0" applyNumberFormat="1" applyFont="1" applyBorder="1" applyAlignment="1" applyProtection="1">
      <alignment horizontal="right" vertical="center"/>
      <protection locked="0"/>
    </xf>
    <xf numFmtId="0" fontId="38" fillId="0" borderId="0" xfId="0"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0" fillId="0" borderId="1" xfId="0" applyBorder="1" applyProtection="1">
      <protection locked="0"/>
    </xf>
    <xf numFmtId="0" fontId="38" fillId="0" borderId="0" xfId="0" applyFont="1" applyAlignment="1" applyProtection="1">
      <alignment vertical="center"/>
      <protection locked="0"/>
    </xf>
    <xf numFmtId="3" fontId="38" fillId="0" borderId="0" xfId="0" applyNumberFormat="1" applyFont="1" applyAlignment="1" applyProtection="1">
      <alignment vertical="center"/>
      <protection locked="0"/>
    </xf>
    <xf numFmtId="3" fontId="38" fillId="0" borderId="1" xfId="0" applyNumberFormat="1" applyFont="1" applyBorder="1" applyAlignment="1" applyProtection="1">
      <alignment vertical="center"/>
      <protection locked="0"/>
    </xf>
    <xf numFmtId="0" fontId="7" fillId="0" borderId="0" xfId="0" applyFont="1" applyAlignment="1" applyProtection="1">
      <alignment vertical="center"/>
      <protection locked="0"/>
    </xf>
    <xf numFmtId="0" fontId="7" fillId="0" borderId="1" xfId="0" applyFont="1" applyBorder="1" applyAlignment="1" applyProtection="1">
      <alignment vertical="center"/>
      <protection locked="0"/>
    </xf>
    <xf numFmtId="0" fontId="11" fillId="0" borderId="0" xfId="0" applyFont="1"/>
    <xf numFmtId="0" fontId="8" fillId="0" borderId="0" xfId="0" applyFont="1" applyAlignment="1">
      <alignment horizontal="left" indent="2"/>
    </xf>
    <xf numFmtId="0" fontId="0" fillId="0" borderId="1" xfId="0" applyFont="1" applyBorder="1"/>
    <xf numFmtId="0" fontId="0" fillId="0" borderId="1" xfId="0" applyBorder="1" applyAlignment="1">
      <alignment horizontal="left" indent="2"/>
    </xf>
    <xf numFmtId="0" fontId="3" fillId="0" borderId="1" xfId="0" applyFont="1" applyBorder="1" applyAlignment="1">
      <alignment vertical="center"/>
    </xf>
    <xf numFmtId="44" fontId="3" fillId="0" borderId="1" xfId="0" applyNumberFormat="1" applyFont="1" applyBorder="1" applyAlignment="1">
      <alignment vertical="center"/>
    </xf>
    <xf numFmtId="0" fontId="40" fillId="2" borderId="2" xfId="0" applyFont="1" applyFill="1" applyBorder="1"/>
    <xf numFmtId="44" fontId="41" fillId="2" borderId="3" xfId="0" applyNumberFormat="1" applyFont="1" applyFill="1" applyBorder="1"/>
    <xf numFmtId="44" fontId="42" fillId="2" borderId="4" xfId="0" applyNumberFormat="1" applyFont="1" applyFill="1" applyBorder="1"/>
    <xf numFmtId="164" fontId="0" fillId="0" borderId="6" xfId="2" applyNumberFormat="1" applyFont="1" applyBorder="1" applyProtection="1">
      <protection locked="0"/>
    </xf>
    <xf numFmtId="164" fontId="0" fillId="0" borderId="9" xfId="2" applyNumberFormat="1" applyFont="1" applyBorder="1" applyProtection="1">
      <protection locked="0"/>
    </xf>
    <xf numFmtId="43" fontId="0" fillId="0" borderId="6" xfId="2" applyFont="1" applyBorder="1" applyProtection="1">
      <protection locked="0"/>
    </xf>
    <xf numFmtId="43" fontId="0" fillId="0" borderId="9" xfId="2" applyFont="1" applyBorder="1" applyProtection="1">
      <protection locked="0"/>
    </xf>
    <xf numFmtId="4" fontId="3" fillId="0" borderId="0" xfId="0" applyNumberFormat="1" applyFont="1" applyAlignment="1">
      <alignment vertical="center"/>
    </xf>
    <xf numFmtId="4" fontId="3" fillId="0" borderId="5" xfId="0" applyNumberFormat="1" applyFont="1" applyBorder="1" applyAlignment="1">
      <alignment vertical="center"/>
    </xf>
    <xf numFmtId="0" fontId="0" fillId="0" borderId="13" xfId="0" applyBorder="1" applyAlignment="1">
      <alignment wrapText="1"/>
    </xf>
    <xf numFmtId="0" fontId="0" fillId="0" borderId="13" xfId="0" applyBorder="1" applyAlignment="1">
      <alignment horizontal="left" wrapText="1"/>
    </xf>
    <xf numFmtId="0" fontId="31" fillId="4" borderId="18" xfId="0" applyFont="1" applyFill="1" applyBorder="1"/>
    <xf numFmtId="0" fontId="31" fillId="4" borderId="19" xfId="0" applyFont="1" applyFill="1" applyBorder="1"/>
    <xf numFmtId="0" fontId="31" fillId="4" borderId="20" xfId="0" applyFont="1" applyFill="1" applyBorder="1"/>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25" fillId="0" borderId="0" xfId="0" applyFont="1" applyAlignment="1">
      <alignment vertical="center" wrapText="1"/>
    </xf>
    <xf numFmtId="0" fontId="2" fillId="0" borderId="0" xfId="0" applyFont="1" applyAlignment="1">
      <alignment vertical="center"/>
    </xf>
    <xf numFmtId="0" fontId="22" fillId="0" borderId="0" xfId="0" applyFont="1" applyAlignment="1">
      <alignment wrapText="1"/>
    </xf>
    <xf numFmtId="0" fontId="20" fillId="4" borderId="7" xfId="0" applyFont="1" applyFill="1" applyBorder="1" applyProtection="1">
      <protection locked="0"/>
    </xf>
    <xf numFmtId="0" fontId="20" fillId="4" borderId="8" xfId="0" applyFont="1" applyFill="1" applyBorder="1" applyProtection="1">
      <protection locked="0"/>
    </xf>
    <xf numFmtId="0" fontId="35" fillId="3" borderId="3" xfId="0" applyFont="1" applyFill="1" applyBorder="1" applyProtection="1">
      <protection locked="0"/>
    </xf>
    <xf numFmtId="0" fontId="35" fillId="3" borderId="4" xfId="0" applyFont="1" applyFill="1" applyBorder="1" applyProtection="1">
      <protection locked="0"/>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zoomScale="120" zoomScaleNormal="120" workbookViewId="0">
      <selection sqref="A1:N1"/>
    </sheetView>
  </sheetViews>
  <sheetFormatPr defaultColWidth="8.7265625" defaultRowHeight="14.5" x14ac:dyDescent="0.35"/>
  <cols>
    <col min="1" max="1" width="2.7265625" style="62" customWidth="1"/>
    <col min="2" max="16384" width="8.7265625" style="62"/>
  </cols>
  <sheetData>
    <row r="1" spans="1:15" ht="18.5" x14ac:dyDescent="0.45">
      <c r="A1" s="107" t="s">
        <v>69</v>
      </c>
      <c r="B1" s="108"/>
      <c r="C1" s="108"/>
      <c r="D1" s="108"/>
      <c r="E1" s="108"/>
      <c r="F1" s="108"/>
      <c r="G1" s="108"/>
      <c r="H1" s="108"/>
      <c r="I1" s="108"/>
      <c r="J1" s="108"/>
      <c r="K1" s="108"/>
      <c r="L1" s="108"/>
      <c r="M1" s="108"/>
      <c r="N1" s="109"/>
      <c r="O1" s="66"/>
    </row>
    <row r="2" spans="1:15" ht="6" customHeight="1" x14ac:dyDescent="0.35">
      <c r="A2" s="67"/>
      <c r="B2" s="67"/>
      <c r="C2" s="67"/>
      <c r="D2" s="67"/>
      <c r="E2" s="67"/>
      <c r="F2" s="67"/>
      <c r="G2" s="67"/>
      <c r="H2" s="67"/>
      <c r="I2" s="67"/>
      <c r="J2" s="67"/>
      <c r="K2" s="67"/>
      <c r="L2" s="67"/>
      <c r="M2" s="67"/>
      <c r="N2" s="67"/>
    </row>
    <row r="3" spans="1:15" ht="43" customHeight="1" x14ac:dyDescent="0.35">
      <c r="A3" s="110" t="s">
        <v>76</v>
      </c>
      <c r="B3" s="111"/>
      <c r="C3" s="111"/>
      <c r="D3" s="111"/>
      <c r="E3" s="111"/>
      <c r="F3" s="111"/>
      <c r="G3" s="111"/>
      <c r="H3" s="111"/>
      <c r="I3" s="111"/>
      <c r="J3" s="111"/>
      <c r="K3" s="111"/>
      <c r="L3" s="111"/>
      <c r="M3" s="111"/>
      <c r="N3" s="112"/>
    </row>
    <row r="5" spans="1:15" x14ac:dyDescent="0.35">
      <c r="A5" s="63" t="s">
        <v>70</v>
      </c>
    </row>
    <row r="6" spans="1:15" ht="60" customHeight="1" x14ac:dyDescent="0.35">
      <c r="B6" s="105" t="s">
        <v>86</v>
      </c>
      <c r="C6" s="105"/>
      <c r="D6" s="105"/>
      <c r="E6" s="105"/>
      <c r="F6" s="105"/>
      <c r="G6" s="105"/>
      <c r="H6" s="105"/>
      <c r="I6" s="105"/>
      <c r="J6" s="105"/>
      <c r="K6" s="105"/>
      <c r="L6" s="105"/>
      <c r="M6" s="105"/>
      <c r="N6" s="105"/>
    </row>
    <row r="8" spans="1:15" x14ac:dyDescent="0.35">
      <c r="A8" s="63" t="s">
        <v>71</v>
      </c>
    </row>
    <row r="9" spans="1:15" ht="44.15" customHeight="1" x14ac:dyDescent="0.35">
      <c r="B9" s="106" t="s">
        <v>77</v>
      </c>
      <c r="C9" s="106"/>
      <c r="D9" s="106"/>
      <c r="E9" s="106"/>
      <c r="F9" s="106"/>
      <c r="G9" s="106"/>
      <c r="H9" s="106"/>
      <c r="I9" s="106"/>
      <c r="J9" s="106"/>
      <c r="K9" s="106"/>
      <c r="L9" s="106"/>
      <c r="M9" s="106"/>
      <c r="N9" s="106"/>
    </row>
    <row r="10" spans="1:15" ht="9" customHeight="1" x14ac:dyDescent="0.35">
      <c r="B10" s="64"/>
      <c r="C10" s="64"/>
      <c r="D10" s="64"/>
      <c r="E10" s="64"/>
      <c r="F10" s="64"/>
      <c r="G10" s="64"/>
      <c r="H10" s="64"/>
      <c r="I10" s="64"/>
      <c r="J10" s="64"/>
      <c r="K10" s="64"/>
      <c r="L10" s="64"/>
      <c r="M10" s="64"/>
      <c r="N10" s="64"/>
    </row>
    <row r="11" spans="1:15" ht="30" customHeight="1" x14ac:dyDescent="0.35">
      <c r="B11" s="106" t="s">
        <v>78</v>
      </c>
      <c r="C11" s="106"/>
      <c r="D11" s="106"/>
      <c r="E11" s="106"/>
      <c r="F11" s="106"/>
      <c r="G11" s="106"/>
      <c r="H11" s="106"/>
      <c r="I11" s="106"/>
      <c r="J11" s="106"/>
      <c r="K11" s="106"/>
      <c r="L11" s="106"/>
      <c r="M11" s="106"/>
      <c r="N11" s="106"/>
    </row>
    <row r="12" spans="1:15" ht="7.5" customHeight="1" x14ac:dyDescent="0.35"/>
    <row r="13" spans="1:15" ht="56.15" customHeight="1" x14ac:dyDescent="0.35">
      <c r="B13" s="105" t="s">
        <v>79</v>
      </c>
      <c r="C13" s="105"/>
      <c r="D13" s="105"/>
      <c r="E13" s="105"/>
      <c r="F13" s="105"/>
      <c r="G13" s="105"/>
      <c r="H13" s="105"/>
      <c r="I13" s="105"/>
      <c r="J13" s="105"/>
      <c r="K13" s="105"/>
      <c r="L13" s="105"/>
      <c r="M13" s="105"/>
      <c r="N13" s="105"/>
    </row>
    <row r="14" spans="1:15" ht="9" customHeight="1" x14ac:dyDescent="0.35"/>
    <row r="15" spans="1:15" ht="71.150000000000006" customHeight="1" x14ac:dyDescent="0.35">
      <c r="B15" s="105" t="s">
        <v>80</v>
      </c>
      <c r="C15" s="105"/>
      <c r="D15" s="105"/>
      <c r="E15" s="105"/>
      <c r="F15" s="105"/>
      <c r="G15" s="105"/>
      <c r="H15" s="105"/>
      <c r="I15" s="105"/>
      <c r="J15" s="105"/>
      <c r="K15" s="105"/>
      <c r="L15" s="105"/>
      <c r="M15" s="105"/>
      <c r="N15" s="105"/>
    </row>
  </sheetData>
  <sheetProtection sheet="1" objects="1" scenarios="1" formatCells="0" formatColumns="0" formatRows="0" insertRows="0" deleteColumns="0" deleteRows="0"/>
  <mergeCells count="7">
    <mergeCell ref="B15:N15"/>
    <mergeCell ref="B6:N6"/>
    <mergeCell ref="B9:N9"/>
    <mergeCell ref="B13:N13"/>
    <mergeCell ref="A1:N1"/>
    <mergeCell ref="B11:N11"/>
    <mergeCell ref="A3:N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11.81640625" style="8" bestFit="1" customWidth="1"/>
    <col min="5" max="5" width="13" style="8" customWidth="1"/>
    <col min="6" max="6" width="11.81640625" style="8" bestFit="1" customWidth="1"/>
    <col min="7" max="7" width="12.81640625" style="8" bestFit="1" customWidth="1"/>
    <col min="8" max="16384" width="8.7265625" style="8"/>
  </cols>
  <sheetData>
    <row r="1" spans="2:7" ht="41.15" customHeight="1" x14ac:dyDescent="0.35">
      <c r="B1" s="115" t="s">
        <v>89</v>
      </c>
      <c r="C1" s="115"/>
      <c r="D1" s="115"/>
      <c r="E1" s="115"/>
      <c r="F1" s="115"/>
      <c r="G1" s="115"/>
    </row>
    <row r="2" spans="2:7" ht="15" thickBot="1" x14ac:dyDescent="0.4"/>
    <row r="3" spans="2:7" ht="16" thickBot="1" x14ac:dyDescent="0.4">
      <c r="B3" s="28" t="s">
        <v>150</v>
      </c>
      <c r="C3" s="118" t="s">
        <v>149</v>
      </c>
      <c r="D3" s="118"/>
      <c r="E3" s="118"/>
      <c r="F3" s="118"/>
      <c r="G3" s="119"/>
    </row>
    <row r="4" spans="2:7" ht="12.75" customHeight="1" x14ac:dyDescent="0.55000000000000004">
      <c r="B4" s="6"/>
      <c r="C4" s="7"/>
    </row>
    <row r="5" spans="2:7" x14ac:dyDescent="0.35">
      <c r="C5" s="18"/>
      <c r="E5" s="19" t="s">
        <v>72</v>
      </c>
      <c r="F5" s="116" t="s">
        <v>47</v>
      </c>
      <c r="G5" s="117"/>
    </row>
    <row r="6" spans="2:7" ht="15" thickBot="1" x14ac:dyDescent="0.4"/>
    <row r="7" spans="2:7" ht="15" thickBot="1" x14ac:dyDescent="0.4">
      <c r="B7" s="29" t="s">
        <v>73</v>
      </c>
      <c r="C7" s="30" t="s">
        <v>16</v>
      </c>
      <c r="D7" s="30" t="s">
        <v>0</v>
      </c>
      <c r="E7" s="30" t="s">
        <v>1</v>
      </c>
      <c r="F7" s="30" t="s">
        <v>2</v>
      </c>
      <c r="G7" s="31" t="s">
        <v>3</v>
      </c>
    </row>
    <row r="8" spans="2:7" x14ac:dyDescent="0.35">
      <c r="B8" s="70" t="s">
        <v>119</v>
      </c>
      <c r="C8" s="69" t="s">
        <v>5</v>
      </c>
      <c r="D8" s="69">
        <v>0</v>
      </c>
      <c r="E8" s="69"/>
      <c r="F8" s="69"/>
      <c r="G8" s="33">
        <f>SUM(D8:F8)</f>
        <v>0</v>
      </c>
    </row>
    <row r="9" spans="2:7" x14ac:dyDescent="0.35">
      <c r="B9" s="70" t="s">
        <v>118</v>
      </c>
      <c r="C9" s="70" t="s">
        <v>159</v>
      </c>
      <c r="D9" s="70">
        <f>52*12*8</f>
        <v>4992</v>
      </c>
      <c r="E9" s="70"/>
      <c r="F9" s="70"/>
      <c r="G9" s="33">
        <f t="shared" ref="G9:G35" si="0">SUM(D9:F9)</f>
        <v>4992</v>
      </c>
    </row>
    <row r="10" spans="2:7" x14ac:dyDescent="0.35">
      <c r="B10" s="70" t="s">
        <v>120</v>
      </c>
      <c r="C10" s="70" t="s">
        <v>159</v>
      </c>
      <c r="D10" s="70">
        <f>52*8*12</f>
        <v>4992</v>
      </c>
      <c r="E10" s="70">
        <f>ROUND(D10*1.03,0)</f>
        <v>5142</v>
      </c>
      <c r="F10" s="70">
        <f>ROUND(E10*1.03,0)</f>
        <v>5296</v>
      </c>
      <c r="G10" s="33">
        <f t="shared" si="0"/>
        <v>15430</v>
      </c>
    </row>
    <row r="11" spans="2:7" x14ac:dyDescent="0.35">
      <c r="B11" s="70"/>
      <c r="C11" s="70"/>
      <c r="D11" s="70"/>
      <c r="E11" s="70"/>
      <c r="F11" s="70"/>
      <c r="G11" s="33">
        <f t="shared" si="0"/>
        <v>0</v>
      </c>
    </row>
    <row r="12" spans="2:7" x14ac:dyDescent="0.35">
      <c r="B12" s="70"/>
      <c r="C12" s="70"/>
      <c r="D12" s="70"/>
      <c r="E12" s="70"/>
      <c r="F12" s="70"/>
      <c r="G12" s="33">
        <f t="shared" si="0"/>
        <v>0</v>
      </c>
    </row>
    <row r="13" spans="2:7" x14ac:dyDescent="0.35">
      <c r="B13" s="70"/>
      <c r="C13" s="70"/>
      <c r="D13" s="70"/>
      <c r="E13" s="70"/>
      <c r="F13" s="70"/>
      <c r="G13" s="33">
        <f t="shared" si="0"/>
        <v>0</v>
      </c>
    </row>
    <row r="14" spans="2:7" x14ac:dyDescent="0.35">
      <c r="B14" s="70"/>
      <c r="C14" s="70"/>
      <c r="D14" s="70"/>
      <c r="E14" s="70"/>
      <c r="F14" s="70"/>
      <c r="G14" s="33">
        <f t="shared" si="0"/>
        <v>0</v>
      </c>
    </row>
    <row r="15" spans="2:7" x14ac:dyDescent="0.35">
      <c r="B15" s="70"/>
      <c r="C15" s="70"/>
      <c r="D15" s="70"/>
      <c r="E15" s="70"/>
      <c r="F15" s="70"/>
      <c r="G15" s="33">
        <f t="shared" si="0"/>
        <v>0</v>
      </c>
    </row>
    <row r="16" spans="2:7" x14ac:dyDescent="0.35">
      <c r="B16" s="70"/>
      <c r="C16" s="70"/>
      <c r="D16" s="70"/>
      <c r="E16" s="70"/>
      <c r="F16" s="70"/>
      <c r="G16" s="33">
        <f t="shared" si="0"/>
        <v>0</v>
      </c>
    </row>
    <row r="17" spans="2:7" x14ac:dyDescent="0.35">
      <c r="B17" s="70"/>
      <c r="C17" s="70"/>
      <c r="D17" s="70"/>
      <c r="E17" s="70"/>
      <c r="F17" s="70"/>
      <c r="G17" s="33">
        <f t="shared" si="0"/>
        <v>0</v>
      </c>
    </row>
    <row r="18" spans="2:7" x14ac:dyDescent="0.35">
      <c r="B18" s="70"/>
      <c r="C18" s="70"/>
      <c r="D18" s="70"/>
      <c r="E18" s="70"/>
      <c r="F18" s="70"/>
      <c r="G18" s="33">
        <f t="shared" si="0"/>
        <v>0</v>
      </c>
    </row>
    <row r="19" spans="2:7" x14ac:dyDescent="0.35">
      <c r="B19" s="70"/>
      <c r="C19" s="70"/>
      <c r="D19" s="70"/>
      <c r="E19" s="70"/>
      <c r="F19" s="70"/>
      <c r="G19" s="33">
        <f t="shared" si="0"/>
        <v>0</v>
      </c>
    </row>
    <row r="20" spans="2:7" x14ac:dyDescent="0.35">
      <c r="B20" s="70"/>
      <c r="C20" s="70"/>
      <c r="D20" s="70"/>
      <c r="E20" s="70"/>
      <c r="F20" s="70"/>
      <c r="G20" s="33">
        <f>SUM(D20:F20)</f>
        <v>0</v>
      </c>
    </row>
    <row r="21" spans="2:7" x14ac:dyDescent="0.35">
      <c r="B21" s="70"/>
      <c r="C21" s="70"/>
      <c r="D21" s="70"/>
      <c r="E21" s="70"/>
      <c r="F21" s="70"/>
      <c r="G21" s="33">
        <f t="shared" ref="G21:G23" si="1">SUM(D21:F21)</f>
        <v>0</v>
      </c>
    </row>
    <row r="22" spans="2:7" x14ac:dyDescent="0.35">
      <c r="B22" s="70"/>
      <c r="C22" s="70"/>
      <c r="D22" s="70"/>
      <c r="E22" s="70"/>
      <c r="F22" s="70"/>
      <c r="G22" s="33">
        <f t="shared" si="1"/>
        <v>0</v>
      </c>
    </row>
    <row r="23" spans="2:7" x14ac:dyDescent="0.35">
      <c r="B23" s="70"/>
      <c r="C23" s="70"/>
      <c r="D23" s="70"/>
      <c r="E23" s="70"/>
      <c r="F23" s="70"/>
      <c r="G23" s="33">
        <f t="shared" si="1"/>
        <v>0</v>
      </c>
    </row>
    <row r="24" spans="2:7" x14ac:dyDescent="0.35">
      <c r="B24" s="70"/>
      <c r="C24" s="70"/>
      <c r="D24" s="70"/>
      <c r="E24" s="70"/>
      <c r="F24" s="70"/>
      <c r="G24" s="33">
        <f t="shared" si="0"/>
        <v>0</v>
      </c>
    </row>
    <row r="25" spans="2:7" x14ac:dyDescent="0.35">
      <c r="B25" s="70"/>
      <c r="C25" s="70"/>
      <c r="D25" s="70"/>
      <c r="E25" s="70"/>
      <c r="F25" s="70"/>
      <c r="G25" s="33">
        <f t="shared" si="0"/>
        <v>0</v>
      </c>
    </row>
    <row r="26" spans="2:7" x14ac:dyDescent="0.35">
      <c r="B26" s="70"/>
      <c r="C26" s="70"/>
      <c r="D26" s="70"/>
      <c r="E26" s="70"/>
      <c r="F26" s="70"/>
      <c r="G26" s="33">
        <f t="shared" si="0"/>
        <v>0</v>
      </c>
    </row>
    <row r="27" spans="2:7" x14ac:dyDescent="0.35">
      <c r="B27" s="70"/>
      <c r="C27" s="70"/>
      <c r="D27" s="70"/>
      <c r="E27" s="70"/>
      <c r="F27" s="70"/>
      <c r="G27" s="33">
        <f t="shared" si="0"/>
        <v>0</v>
      </c>
    </row>
    <row r="28" spans="2:7" x14ac:dyDescent="0.35">
      <c r="B28" s="70"/>
      <c r="C28" s="70"/>
      <c r="D28" s="70"/>
      <c r="E28" s="70"/>
      <c r="F28" s="70"/>
      <c r="G28" s="33">
        <f t="shared" si="0"/>
        <v>0</v>
      </c>
    </row>
    <row r="29" spans="2:7" x14ac:dyDescent="0.35">
      <c r="B29" s="70"/>
      <c r="C29" s="70"/>
      <c r="D29" s="70"/>
      <c r="E29" s="70"/>
      <c r="F29" s="70"/>
      <c r="G29" s="33">
        <f t="shared" si="0"/>
        <v>0</v>
      </c>
    </row>
    <row r="30" spans="2:7" x14ac:dyDescent="0.35">
      <c r="B30" s="70"/>
      <c r="C30" s="70"/>
      <c r="D30" s="70"/>
      <c r="E30" s="70"/>
      <c r="F30" s="70"/>
      <c r="G30" s="33">
        <f t="shared" si="0"/>
        <v>0</v>
      </c>
    </row>
    <row r="31" spans="2:7" x14ac:dyDescent="0.35">
      <c r="B31" s="70"/>
      <c r="C31" s="70"/>
      <c r="D31" s="70"/>
      <c r="E31" s="70"/>
      <c r="F31" s="70"/>
      <c r="G31" s="33">
        <f t="shared" si="0"/>
        <v>0</v>
      </c>
    </row>
    <row r="32" spans="2:7" x14ac:dyDescent="0.35">
      <c r="B32" s="70"/>
      <c r="C32" s="70"/>
      <c r="D32" s="70"/>
      <c r="E32" s="70"/>
      <c r="F32" s="70"/>
      <c r="G32" s="33">
        <f t="shared" si="0"/>
        <v>0</v>
      </c>
    </row>
    <row r="33" spans="2:7" x14ac:dyDescent="0.35">
      <c r="B33" s="70"/>
      <c r="C33" s="70"/>
      <c r="D33" s="70"/>
      <c r="E33" s="70"/>
      <c r="F33" s="70"/>
      <c r="G33" s="33">
        <f t="shared" si="0"/>
        <v>0</v>
      </c>
    </row>
    <row r="34" spans="2:7" x14ac:dyDescent="0.35">
      <c r="B34" s="70"/>
      <c r="C34" s="70"/>
      <c r="D34" s="70"/>
      <c r="E34" s="70"/>
      <c r="F34" s="70"/>
      <c r="G34" s="33">
        <f t="shared" si="0"/>
        <v>0</v>
      </c>
    </row>
    <row r="35" spans="2:7" x14ac:dyDescent="0.35">
      <c r="B35" s="71" t="s">
        <v>67</v>
      </c>
      <c r="C35" s="70"/>
      <c r="D35" s="70"/>
      <c r="E35" s="70"/>
      <c r="F35" s="70"/>
      <c r="G35" s="33">
        <f t="shared" si="0"/>
        <v>0</v>
      </c>
    </row>
    <row r="36" spans="2:7" ht="7.5" customHeight="1" thickBot="1" x14ac:dyDescent="0.4"/>
    <row r="37" spans="2:7" s="20" customFormat="1" ht="15" thickBot="1" x14ac:dyDescent="0.4">
      <c r="B37" s="32" t="s">
        <v>10</v>
      </c>
      <c r="C37" s="34"/>
      <c r="D37" s="35">
        <f t="shared" ref="D37:F37" si="2">SUM(D8:D36)</f>
        <v>9984</v>
      </c>
      <c r="E37" s="35">
        <f t="shared" si="2"/>
        <v>5142</v>
      </c>
      <c r="F37" s="35">
        <f t="shared" si="2"/>
        <v>5296</v>
      </c>
      <c r="G37" s="36">
        <f>SUM(G8:G36)</f>
        <v>20422</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900-000000000000}">
      <formula1>Plan_Areas</formula1>
    </dataValidation>
    <dataValidation type="list" allowBlank="1" showInputMessage="1" showErrorMessage="1" promptTitle="What type of expense is it?" prompt="Select from the drop down menue to indicate what type of expense this is." sqref="C8:C35" xr:uid="{00000000-0002-0000-0900-000001000000}">
      <formula1>Expense_Types</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9.54296875" style="8" customWidth="1"/>
    <col min="5" max="6" width="10.453125" style="8" customWidth="1"/>
    <col min="7" max="7" width="10.54296875" style="8" customWidth="1"/>
    <col min="8" max="16384" width="8.7265625" style="8"/>
  </cols>
  <sheetData>
    <row r="1" spans="2:7" ht="57" customHeight="1" x14ac:dyDescent="0.35">
      <c r="B1" s="115" t="s">
        <v>89</v>
      </c>
      <c r="C1" s="115"/>
      <c r="D1" s="115"/>
      <c r="E1" s="115"/>
      <c r="F1" s="115"/>
      <c r="G1" s="115"/>
    </row>
    <row r="2" spans="2:7" ht="15" thickBot="1" x14ac:dyDescent="0.4"/>
    <row r="3" spans="2:7" ht="16" thickBot="1" x14ac:dyDescent="0.4">
      <c r="B3" s="28" t="s">
        <v>151</v>
      </c>
      <c r="C3" s="118" t="s">
        <v>88</v>
      </c>
      <c r="D3" s="118"/>
      <c r="E3" s="118"/>
      <c r="F3" s="118"/>
      <c r="G3" s="119"/>
    </row>
    <row r="4" spans="2:7" ht="12.75" customHeight="1" x14ac:dyDescent="0.55000000000000004">
      <c r="B4" s="6"/>
      <c r="C4" s="7"/>
    </row>
    <row r="5" spans="2:7" x14ac:dyDescent="0.35">
      <c r="C5" s="18"/>
      <c r="E5" s="19" t="s">
        <v>72</v>
      </c>
      <c r="F5" s="116"/>
      <c r="G5" s="117"/>
    </row>
    <row r="6" spans="2:7" ht="15" thickBot="1" x14ac:dyDescent="0.4"/>
    <row r="7" spans="2:7" ht="15" thickBot="1" x14ac:dyDescent="0.4">
      <c r="B7" s="29" t="s">
        <v>73</v>
      </c>
      <c r="C7" s="30" t="s">
        <v>16</v>
      </c>
      <c r="D7" s="30" t="s">
        <v>0</v>
      </c>
      <c r="E7" s="30" t="s">
        <v>1</v>
      </c>
      <c r="F7" s="30" t="s">
        <v>2</v>
      </c>
      <c r="G7" s="31" t="s">
        <v>3</v>
      </c>
    </row>
    <row r="8" spans="2:7" x14ac:dyDescent="0.35">
      <c r="B8" s="68" t="s">
        <v>74</v>
      </c>
      <c r="C8" s="69"/>
      <c r="D8" s="69"/>
      <c r="E8" s="69"/>
      <c r="F8" s="69"/>
      <c r="G8" s="33">
        <f>SUM(D8:F8)</f>
        <v>0</v>
      </c>
    </row>
    <row r="9" spans="2:7" x14ac:dyDescent="0.35">
      <c r="B9" s="70"/>
      <c r="C9" s="70"/>
      <c r="D9" s="70"/>
      <c r="E9" s="70"/>
      <c r="F9" s="70"/>
      <c r="G9" s="33">
        <f t="shared" ref="G9:G35" si="0">SUM(D9:F9)</f>
        <v>0</v>
      </c>
    </row>
    <row r="10" spans="2:7" x14ac:dyDescent="0.35">
      <c r="B10" s="70"/>
      <c r="C10" s="70"/>
      <c r="D10" s="70"/>
      <c r="E10" s="70"/>
      <c r="F10" s="70"/>
      <c r="G10" s="33">
        <f t="shared" si="0"/>
        <v>0</v>
      </c>
    </row>
    <row r="11" spans="2:7" x14ac:dyDescent="0.35">
      <c r="B11" s="70"/>
      <c r="C11" s="70"/>
      <c r="D11" s="70"/>
      <c r="E11" s="70"/>
      <c r="F11" s="70"/>
      <c r="G11" s="33">
        <f t="shared" si="0"/>
        <v>0</v>
      </c>
    </row>
    <row r="12" spans="2:7" x14ac:dyDescent="0.35">
      <c r="B12" s="70"/>
      <c r="C12" s="70"/>
      <c r="D12" s="70"/>
      <c r="E12" s="70"/>
      <c r="F12" s="70"/>
      <c r="G12" s="33">
        <f t="shared" si="0"/>
        <v>0</v>
      </c>
    </row>
    <row r="13" spans="2:7" x14ac:dyDescent="0.35">
      <c r="B13" s="70"/>
      <c r="C13" s="70"/>
      <c r="D13" s="70"/>
      <c r="E13" s="70"/>
      <c r="F13" s="70"/>
      <c r="G13" s="33">
        <f t="shared" si="0"/>
        <v>0</v>
      </c>
    </row>
    <row r="14" spans="2:7" x14ac:dyDescent="0.35">
      <c r="B14" s="70"/>
      <c r="C14" s="70"/>
      <c r="D14" s="70"/>
      <c r="E14" s="70"/>
      <c r="F14" s="70"/>
      <c r="G14" s="33">
        <f t="shared" si="0"/>
        <v>0</v>
      </c>
    </row>
    <row r="15" spans="2:7" x14ac:dyDescent="0.35">
      <c r="B15" s="70"/>
      <c r="C15" s="70"/>
      <c r="D15" s="70"/>
      <c r="E15" s="70"/>
      <c r="F15" s="70"/>
      <c r="G15" s="33">
        <f t="shared" si="0"/>
        <v>0</v>
      </c>
    </row>
    <row r="16" spans="2:7" x14ac:dyDescent="0.35">
      <c r="B16" s="70"/>
      <c r="C16" s="70"/>
      <c r="D16" s="70"/>
      <c r="E16" s="70"/>
      <c r="F16" s="70"/>
      <c r="G16" s="33">
        <f t="shared" si="0"/>
        <v>0</v>
      </c>
    </row>
    <row r="17" spans="2:7" x14ac:dyDescent="0.35">
      <c r="B17" s="70"/>
      <c r="C17" s="70"/>
      <c r="D17" s="70"/>
      <c r="E17" s="70"/>
      <c r="F17" s="70"/>
      <c r="G17" s="33">
        <f t="shared" si="0"/>
        <v>0</v>
      </c>
    </row>
    <row r="18" spans="2:7" x14ac:dyDescent="0.35">
      <c r="B18" s="70"/>
      <c r="C18" s="70"/>
      <c r="D18" s="70"/>
      <c r="E18" s="70"/>
      <c r="F18" s="70"/>
      <c r="G18" s="33">
        <f t="shared" si="0"/>
        <v>0</v>
      </c>
    </row>
    <row r="19" spans="2:7" x14ac:dyDescent="0.35">
      <c r="B19" s="70"/>
      <c r="C19" s="70"/>
      <c r="D19" s="70"/>
      <c r="E19" s="70"/>
      <c r="F19" s="70"/>
      <c r="G19" s="33">
        <f t="shared" si="0"/>
        <v>0</v>
      </c>
    </row>
    <row r="20" spans="2:7" x14ac:dyDescent="0.35">
      <c r="B20" s="70"/>
      <c r="C20" s="70"/>
      <c r="D20" s="70"/>
      <c r="E20" s="70"/>
      <c r="F20" s="70"/>
      <c r="G20" s="33">
        <f>SUM(D20:F20)</f>
        <v>0</v>
      </c>
    </row>
    <row r="21" spans="2:7" x14ac:dyDescent="0.35">
      <c r="B21" s="70"/>
      <c r="C21" s="70"/>
      <c r="D21" s="70"/>
      <c r="E21" s="70"/>
      <c r="F21" s="70"/>
      <c r="G21" s="33">
        <f t="shared" ref="G21:G23" si="1">SUM(D21:F21)</f>
        <v>0</v>
      </c>
    </row>
    <row r="22" spans="2:7" x14ac:dyDescent="0.35">
      <c r="B22" s="70"/>
      <c r="C22" s="70"/>
      <c r="D22" s="70"/>
      <c r="E22" s="70"/>
      <c r="F22" s="70"/>
      <c r="G22" s="33">
        <f t="shared" si="1"/>
        <v>0</v>
      </c>
    </row>
    <row r="23" spans="2:7" x14ac:dyDescent="0.35">
      <c r="B23" s="70"/>
      <c r="C23" s="70"/>
      <c r="D23" s="70"/>
      <c r="E23" s="70"/>
      <c r="F23" s="70"/>
      <c r="G23" s="33">
        <f t="shared" si="1"/>
        <v>0</v>
      </c>
    </row>
    <row r="24" spans="2:7" x14ac:dyDescent="0.35">
      <c r="B24" s="70"/>
      <c r="C24" s="70"/>
      <c r="D24" s="70"/>
      <c r="E24" s="70"/>
      <c r="F24" s="70"/>
      <c r="G24" s="33">
        <f t="shared" si="0"/>
        <v>0</v>
      </c>
    </row>
    <row r="25" spans="2:7" x14ac:dyDescent="0.35">
      <c r="B25" s="70"/>
      <c r="C25" s="70"/>
      <c r="D25" s="70"/>
      <c r="E25" s="70"/>
      <c r="F25" s="70"/>
      <c r="G25" s="33">
        <f t="shared" si="0"/>
        <v>0</v>
      </c>
    </row>
    <row r="26" spans="2:7" x14ac:dyDescent="0.35">
      <c r="B26" s="70"/>
      <c r="C26" s="70"/>
      <c r="D26" s="70"/>
      <c r="E26" s="70"/>
      <c r="F26" s="70"/>
      <c r="G26" s="33">
        <f t="shared" si="0"/>
        <v>0</v>
      </c>
    </row>
    <row r="27" spans="2:7" x14ac:dyDescent="0.35">
      <c r="B27" s="70"/>
      <c r="C27" s="70"/>
      <c r="D27" s="70"/>
      <c r="E27" s="70"/>
      <c r="F27" s="70"/>
      <c r="G27" s="33">
        <f t="shared" si="0"/>
        <v>0</v>
      </c>
    </row>
    <row r="28" spans="2:7" x14ac:dyDescent="0.35">
      <c r="B28" s="70"/>
      <c r="C28" s="70"/>
      <c r="D28" s="70"/>
      <c r="E28" s="70"/>
      <c r="F28" s="70"/>
      <c r="G28" s="33">
        <f t="shared" si="0"/>
        <v>0</v>
      </c>
    </row>
    <row r="29" spans="2:7" x14ac:dyDescent="0.35">
      <c r="B29" s="70"/>
      <c r="C29" s="70"/>
      <c r="D29" s="70"/>
      <c r="E29" s="70"/>
      <c r="F29" s="70"/>
      <c r="G29" s="33">
        <f t="shared" si="0"/>
        <v>0</v>
      </c>
    </row>
    <row r="30" spans="2:7" x14ac:dyDescent="0.35">
      <c r="B30" s="70"/>
      <c r="C30" s="70"/>
      <c r="D30" s="70"/>
      <c r="E30" s="70"/>
      <c r="F30" s="70"/>
      <c r="G30" s="33">
        <f t="shared" si="0"/>
        <v>0</v>
      </c>
    </row>
    <row r="31" spans="2:7" x14ac:dyDescent="0.35">
      <c r="B31" s="70"/>
      <c r="C31" s="70"/>
      <c r="D31" s="70"/>
      <c r="E31" s="70"/>
      <c r="F31" s="70"/>
      <c r="G31" s="33">
        <f t="shared" si="0"/>
        <v>0</v>
      </c>
    </row>
    <row r="32" spans="2:7" x14ac:dyDescent="0.35">
      <c r="B32" s="70"/>
      <c r="C32" s="70"/>
      <c r="D32" s="70"/>
      <c r="E32" s="70"/>
      <c r="F32" s="70"/>
      <c r="G32" s="33">
        <f t="shared" si="0"/>
        <v>0</v>
      </c>
    </row>
    <row r="33" spans="2:7" x14ac:dyDescent="0.35">
      <c r="B33" s="70"/>
      <c r="C33" s="70"/>
      <c r="D33" s="70"/>
      <c r="E33" s="70"/>
      <c r="F33" s="70"/>
      <c r="G33" s="33">
        <f t="shared" si="0"/>
        <v>0</v>
      </c>
    </row>
    <row r="34" spans="2:7" x14ac:dyDescent="0.35">
      <c r="B34" s="70"/>
      <c r="C34" s="70"/>
      <c r="D34" s="70"/>
      <c r="E34" s="70"/>
      <c r="F34" s="70"/>
      <c r="G34" s="33">
        <f t="shared" si="0"/>
        <v>0</v>
      </c>
    </row>
    <row r="35" spans="2:7" x14ac:dyDescent="0.35">
      <c r="B35" s="71" t="s">
        <v>67</v>
      </c>
      <c r="C35" s="70"/>
      <c r="D35" s="70"/>
      <c r="E35" s="70"/>
      <c r="F35" s="70"/>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A00-000000000000}">
      <formula1>Expense_Types</formula1>
    </dataValidation>
    <dataValidation type="list" showInputMessage="1" showErrorMessage="1" promptTitle="Primary Plan Area" prompt="What Plan Area does this project primarily address?" sqref="F5:G5" xr:uid="{00000000-0002-0000-0A00-000001000000}">
      <formula1>Plan_Areas</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D10"/>
  <sheetViews>
    <sheetView workbookViewId="0">
      <selection activeCell="A9" sqref="A9"/>
    </sheetView>
  </sheetViews>
  <sheetFormatPr defaultRowHeight="14.5" x14ac:dyDescent="0.35"/>
  <sheetData>
    <row r="2" spans="1:4" x14ac:dyDescent="0.35">
      <c r="A2" t="s">
        <v>49</v>
      </c>
      <c r="D2" t="s">
        <v>44</v>
      </c>
    </row>
    <row r="3" spans="1:4" x14ac:dyDescent="0.35">
      <c r="A3" t="s">
        <v>7</v>
      </c>
      <c r="D3" t="s">
        <v>45</v>
      </c>
    </row>
    <row r="4" spans="1:4" x14ac:dyDescent="0.35">
      <c r="A4" t="s">
        <v>50</v>
      </c>
      <c r="D4" t="s">
        <v>46</v>
      </c>
    </row>
    <row r="5" spans="1:4" x14ac:dyDescent="0.35">
      <c r="A5" t="s">
        <v>11</v>
      </c>
      <c r="D5" t="s">
        <v>47</v>
      </c>
    </row>
    <row r="6" spans="1:4" x14ac:dyDescent="0.35">
      <c r="A6" t="s">
        <v>5</v>
      </c>
      <c r="D6" t="s">
        <v>8</v>
      </c>
    </row>
    <row r="7" spans="1:4" x14ac:dyDescent="0.35">
      <c r="A7" t="s">
        <v>51</v>
      </c>
      <c r="D7" t="s">
        <v>48</v>
      </c>
    </row>
    <row r="8" spans="1:4" x14ac:dyDescent="0.35">
      <c r="A8" t="s">
        <v>159</v>
      </c>
    </row>
    <row r="9" spans="1:4" x14ac:dyDescent="0.35">
      <c r="A9" t="s">
        <v>6</v>
      </c>
    </row>
    <row r="10" spans="1:4" x14ac:dyDescent="0.35">
      <c r="A10"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9"/>
  <sheetViews>
    <sheetView zoomScale="130" zoomScaleNormal="130" workbookViewId="0">
      <selection sqref="A1:F1"/>
    </sheetView>
  </sheetViews>
  <sheetFormatPr defaultRowHeight="14.5" outlineLevelRow="2" x14ac:dyDescent="0.35"/>
  <cols>
    <col min="1" max="1" width="10.453125" style="8" customWidth="1"/>
    <col min="2" max="2" width="43.26953125" customWidth="1"/>
    <col min="3" max="5" width="14.453125" bestFit="1" customWidth="1"/>
    <col min="6" max="6" width="15.1796875" customWidth="1"/>
  </cols>
  <sheetData>
    <row r="1" spans="1:6" ht="18.5" x14ac:dyDescent="0.35">
      <c r="A1" s="114" t="s">
        <v>85</v>
      </c>
      <c r="B1" s="114"/>
      <c r="C1" s="114"/>
      <c r="D1" s="114"/>
      <c r="E1" s="114"/>
      <c r="F1" s="114"/>
    </row>
    <row r="2" spans="1:6" s="8" customFormat="1" ht="4" customHeight="1" x14ac:dyDescent="0.35">
      <c r="A2" s="13"/>
      <c r="C2" s="10"/>
      <c r="D2" s="10"/>
      <c r="E2" s="10"/>
      <c r="F2" s="10"/>
    </row>
    <row r="3" spans="1:6" s="8" customFormat="1" ht="38.15" customHeight="1" x14ac:dyDescent="0.35">
      <c r="A3" s="113" t="s">
        <v>106</v>
      </c>
      <c r="B3" s="113"/>
      <c r="C3" s="113"/>
      <c r="D3" s="113"/>
      <c r="E3" s="113"/>
      <c r="F3" s="113"/>
    </row>
    <row r="4" spans="1:6" ht="6.65" customHeight="1" x14ac:dyDescent="0.35">
      <c r="B4" s="4"/>
      <c r="C4" s="2"/>
      <c r="D4" s="2"/>
      <c r="E4" s="2"/>
      <c r="F4" s="2"/>
    </row>
    <row r="5" spans="1:6" x14ac:dyDescent="0.35">
      <c r="A5" s="43"/>
      <c r="B5" s="44"/>
      <c r="C5" s="45" t="s">
        <v>0</v>
      </c>
      <c r="D5" s="45" t="s">
        <v>1</v>
      </c>
      <c r="E5" s="45" t="s">
        <v>2</v>
      </c>
      <c r="F5" s="45" t="s">
        <v>3</v>
      </c>
    </row>
    <row r="6" spans="1:6" ht="15.5" x14ac:dyDescent="0.35">
      <c r="A6" s="46" t="s">
        <v>14</v>
      </c>
      <c r="B6" s="38"/>
      <c r="C6" s="47"/>
      <c r="D6" s="47"/>
      <c r="E6" s="47"/>
      <c r="F6" s="47"/>
    </row>
    <row r="7" spans="1:6" outlineLevel="1" x14ac:dyDescent="0.35">
      <c r="A7" s="39" t="s">
        <v>87</v>
      </c>
      <c r="C7" s="4"/>
      <c r="D7" s="4"/>
      <c r="E7" s="4"/>
      <c r="F7" s="4"/>
    </row>
    <row r="8" spans="1:6" outlineLevel="1" x14ac:dyDescent="0.35">
      <c r="A8" s="5" t="s">
        <v>82</v>
      </c>
      <c r="C8" s="3">
        <f>+'Operating Costs'!C9</f>
        <v>3725</v>
      </c>
      <c r="D8" s="3">
        <f>+'Operating Costs'!D9</f>
        <v>2725</v>
      </c>
      <c r="E8" s="3">
        <f>+'Operating Costs'!E9</f>
        <v>2725</v>
      </c>
      <c r="F8" s="26">
        <f>SUM(C8:E8)</f>
        <v>9175</v>
      </c>
    </row>
    <row r="9" spans="1:6" outlineLevel="1" x14ac:dyDescent="0.35">
      <c r="A9" s="5" t="s">
        <v>4</v>
      </c>
      <c r="C9" s="12">
        <f>+'Operating Costs'!C18</f>
        <v>6854</v>
      </c>
      <c r="D9" s="12">
        <f>+'Operating Costs'!D18</f>
        <v>7604</v>
      </c>
      <c r="E9" s="12">
        <f>+'Operating Costs'!E18</f>
        <v>7704</v>
      </c>
      <c r="F9" s="26">
        <f t="shared" ref="F9:F15" si="0">SUM(C9:E9)</f>
        <v>22162</v>
      </c>
    </row>
    <row r="10" spans="1:6" outlineLevel="1" x14ac:dyDescent="0.35">
      <c r="A10" s="5" t="s">
        <v>64</v>
      </c>
      <c r="C10" s="12">
        <f>+'Operating Costs'!C26</f>
        <v>44004</v>
      </c>
      <c r="D10" s="12">
        <f>+'Operating Costs'!D26</f>
        <v>45103</v>
      </c>
      <c r="E10" s="12">
        <f>+'Operating Costs'!E26</f>
        <v>46234</v>
      </c>
      <c r="F10" s="26">
        <f t="shared" si="0"/>
        <v>135341</v>
      </c>
    </row>
    <row r="11" spans="1:6" outlineLevel="1" x14ac:dyDescent="0.35">
      <c r="A11" s="5" t="s">
        <v>65</v>
      </c>
      <c r="C11" s="12">
        <f>+'Operating Costs'!C33</f>
        <v>480</v>
      </c>
      <c r="D11" s="12">
        <f>+'Operating Costs'!D33</f>
        <v>1550</v>
      </c>
      <c r="E11" s="12">
        <f>+'Operating Costs'!E33</f>
        <v>1550</v>
      </c>
      <c r="F11" s="26">
        <f t="shared" si="0"/>
        <v>3580</v>
      </c>
    </row>
    <row r="12" spans="1:6" outlineLevel="1" x14ac:dyDescent="0.35">
      <c r="A12" s="5" t="s">
        <v>157</v>
      </c>
      <c r="C12" s="12">
        <f>+'Operating Costs'!C41</f>
        <v>89671</v>
      </c>
      <c r="D12" s="12">
        <f>+'Operating Costs'!D41</f>
        <v>92361</v>
      </c>
      <c r="E12" s="12">
        <f>+'Operating Costs'!E41</f>
        <v>95133</v>
      </c>
      <c r="F12" s="26">
        <f t="shared" si="0"/>
        <v>277165</v>
      </c>
    </row>
    <row r="13" spans="1:6" outlineLevel="1" x14ac:dyDescent="0.35">
      <c r="A13" s="5" t="s">
        <v>11</v>
      </c>
      <c r="C13" s="12">
        <f>+'Operating Costs'!C46</f>
        <v>2750</v>
      </c>
      <c r="D13" s="12">
        <f>+'Operating Costs'!D46</f>
        <v>5100</v>
      </c>
      <c r="E13" s="12">
        <f>+'Operating Costs'!E46</f>
        <v>5100</v>
      </c>
      <c r="F13" s="26">
        <f t="shared" si="0"/>
        <v>12950</v>
      </c>
    </row>
    <row r="14" spans="1:6" outlineLevel="1" x14ac:dyDescent="0.35">
      <c r="A14" s="5" t="s">
        <v>6</v>
      </c>
      <c r="C14" s="12">
        <f>+'Operating Costs'!C52</f>
        <v>4550</v>
      </c>
      <c r="D14" s="12">
        <f>+'Operating Costs'!D52</f>
        <v>4550</v>
      </c>
      <c r="E14" s="12">
        <f>+'Operating Costs'!E52</f>
        <v>5550</v>
      </c>
      <c r="F14" s="26">
        <f t="shared" si="0"/>
        <v>14650</v>
      </c>
    </row>
    <row r="15" spans="1:6" outlineLevel="1" x14ac:dyDescent="0.35">
      <c r="A15" s="22" t="s">
        <v>9</v>
      </c>
      <c r="B15" s="40"/>
      <c r="C15" s="23">
        <f>+'Operating Costs'!C57</f>
        <v>0</v>
      </c>
      <c r="D15" s="23">
        <f>+'Operating Costs'!D57</f>
        <v>0</v>
      </c>
      <c r="E15" s="23">
        <f>+'Operating Costs'!E57</f>
        <v>0</v>
      </c>
      <c r="F15" s="27">
        <f t="shared" si="0"/>
        <v>0</v>
      </c>
    </row>
    <row r="16" spans="1:6" x14ac:dyDescent="0.35">
      <c r="A16" s="14" t="s">
        <v>15</v>
      </c>
      <c r="C16" s="24">
        <f>SUM(C8:C15)</f>
        <v>152034</v>
      </c>
      <c r="D16" s="24">
        <f t="shared" ref="D16:E16" si="1">SUM(D8:D15)</f>
        <v>158993</v>
      </c>
      <c r="E16" s="24">
        <f t="shared" si="1"/>
        <v>163996</v>
      </c>
      <c r="F16" s="25">
        <f>SUM(F8:F15)</f>
        <v>475023</v>
      </c>
    </row>
    <row r="17" spans="1:6" ht="7.5" customHeight="1" x14ac:dyDescent="0.35">
      <c r="B17" s="4"/>
      <c r="C17" s="3"/>
      <c r="D17" s="3"/>
      <c r="E17" s="3"/>
      <c r="F17" s="3"/>
    </row>
    <row r="18" spans="1:6" ht="15.5" x14ac:dyDescent="0.35">
      <c r="A18" s="46" t="s">
        <v>13</v>
      </c>
      <c r="B18" s="38"/>
      <c r="C18" s="48"/>
      <c r="D18" s="48"/>
      <c r="E18" s="48"/>
      <c r="F18" s="48"/>
    </row>
    <row r="19" spans="1:6" outlineLevel="1" x14ac:dyDescent="0.35">
      <c r="A19" s="51" t="s">
        <v>98</v>
      </c>
      <c r="B19" s="41" t="str">
        <f>'Project 1'!$C$3</f>
        <v>Email Migration to Microsoft Office 365</v>
      </c>
      <c r="C19" s="42"/>
      <c r="D19" s="42"/>
      <c r="E19" s="42"/>
      <c r="F19" s="42"/>
    </row>
    <row r="20" spans="1:6" s="8" customFormat="1" outlineLevel="2" x14ac:dyDescent="0.35">
      <c r="A20" s="37"/>
      <c r="B20" s="8" t="s">
        <v>7</v>
      </c>
      <c r="C20" s="103">
        <f>+SUMIF('Project 1'!$C$8:$C$35,B20,'Project 1'!$D$8:$D$35)</f>
        <v>0</v>
      </c>
      <c r="D20" s="103">
        <f>+SUMIF('Project 1'!$C$8:$C$35,B20,'Project 1'!$E$8:$E$35)</f>
        <v>0</v>
      </c>
      <c r="E20" s="103">
        <f>+SUMIF('Project 1'!$C$8:$C$35,B20,'Project 1'!$F$8:$F$35)</f>
        <v>0</v>
      </c>
      <c r="F20" s="42">
        <f t="shared" ref="F20:F27" si="2">SUM(C20:E20)</f>
        <v>0</v>
      </c>
    </row>
    <row r="21" spans="1:6" s="8" customFormat="1" outlineLevel="2" x14ac:dyDescent="0.35">
      <c r="A21" s="37"/>
      <c r="B21" s="8" t="s">
        <v>50</v>
      </c>
      <c r="C21" s="103">
        <f>+SUMIF('Project 1'!$C$8:$C$35,B21,'Project 1'!$D$8:$D$35)</f>
        <v>0</v>
      </c>
      <c r="D21" s="103">
        <f>+SUMIF('Project 1'!$C$8:$C$35,B21,'Project 1'!$E$8:$E$35)</f>
        <v>0</v>
      </c>
      <c r="E21" s="103">
        <f>+SUMIF('Project 1'!$C$8:$C$35,B21,'Project 1'!$F$8:$F$35)</f>
        <v>0</v>
      </c>
      <c r="F21" s="42">
        <f t="shared" si="2"/>
        <v>0</v>
      </c>
    </row>
    <row r="22" spans="1:6" s="8" customFormat="1" outlineLevel="2" x14ac:dyDescent="0.35">
      <c r="A22" s="37"/>
      <c r="B22" s="8" t="s">
        <v>11</v>
      </c>
      <c r="C22" s="103">
        <f>+SUMIF('Project 1'!$C$8:$C$35,B22,'Project 1'!$D$8:$D$35)</f>
        <v>1250</v>
      </c>
      <c r="D22" s="103">
        <f>+SUMIF('Project 1'!$C$8:$C$35,B22,'Project 1'!$E$8:$E$35)</f>
        <v>0</v>
      </c>
      <c r="E22" s="103">
        <f>+SUMIF('Project 1'!$C$8:$C$35,B22,'Project 1'!$F$8:$F$35)</f>
        <v>0</v>
      </c>
      <c r="F22" s="42">
        <f t="shared" si="2"/>
        <v>1250</v>
      </c>
    </row>
    <row r="23" spans="1:6" s="8" customFormat="1" outlineLevel="2" x14ac:dyDescent="0.35">
      <c r="A23" s="37"/>
      <c r="B23" s="8" t="s">
        <v>5</v>
      </c>
      <c r="C23" s="103">
        <f>+SUMIF('Project 1'!$C$8:$C$35,B23,'Project 1'!$D$8:$D$35)</f>
        <v>0</v>
      </c>
      <c r="D23" s="103">
        <f>+SUMIF('Project 1'!$C$8:$C$35,B23,'Project 1'!$E$8:$E$35)</f>
        <v>0</v>
      </c>
      <c r="E23" s="103">
        <f>+SUMIF('Project 1'!$C$8:$C$35,B23,'Project 1'!$F$8:$F$35)</f>
        <v>0</v>
      </c>
      <c r="F23" s="42">
        <f t="shared" si="2"/>
        <v>0</v>
      </c>
    </row>
    <row r="24" spans="1:6" s="8" customFormat="1" outlineLevel="2" x14ac:dyDescent="0.35">
      <c r="A24" s="37"/>
      <c r="B24" s="8" t="s">
        <v>51</v>
      </c>
      <c r="C24" s="103">
        <f>+SUMIF('Project 1'!$C$8:$C$35,B24,'Project 1'!$D$8:$D$35)</f>
        <v>7867</v>
      </c>
      <c r="D24" s="103">
        <f>+SUMIF('Project 1'!$C$8:$C$35,B24,'Project 1'!$E$8:$E$35)</f>
        <v>0</v>
      </c>
      <c r="E24" s="103">
        <f>+SUMIF('Project 1'!$C$8:$C$35,B24,'Project 1'!$F$8:$F$35)</f>
        <v>0</v>
      </c>
      <c r="F24" s="42">
        <f t="shared" si="2"/>
        <v>7867</v>
      </c>
    </row>
    <row r="25" spans="1:6" s="8" customFormat="1" outlineLevel="2" x14ac:dyDescent="0.35">
      <c r="A25" s="37"/>
      <c r="B25" s="8" t="s">
        <v>159</v>
      </c>
      <c r="C25" s="103">
        <f>+SUMIF('Project 1'!$C$8:$C$35,B25,'Project 1'!$D$8:$D$35)</f>
        <v>4205</v>
      </c>
      <c r="D25" s="103">
        <f>+SUMIF('Project 1'!$C$8:$C$35,B25,'Project 1'!$E$8:$E$35)</f>
        <v>0</v>
      </c>
      <c r="E25" s="103">
        <f>+SUMIF('Project 1'!$C$8:$C$35,B25,'Project 1'!$F$8:$F$35)</f>
        <v>0</v>
      </c>
      <c r="F25" s="42">
        <f t="shared" si="2"/>
        <v>4205</v>
      </c>
    </row>
    <row r="26" spans="1:6" s="8" customFormat="1" outlineLevel="2" x14ac:dyDescent="0.35">
      <c r="A26" s="37"/>
      <c r="B26" s="8" t="s">
        <v>6</v>
      </c>
      <c r="C26" s="103">
        <f>+SUMIF('Project 1'!$C$8:$C$35,B26,'Project 1'!$D$8:$D$35)</f>
        <v>0</v>
      </c>
      <c r="D26" s="103">
        <f>+SUMIF('Project 1'!$C$8:$C$35,B26,'Project 1'!$E$8:$E$35)</f>
        <v>0</v>
      </c>
      <c r="E26" s="103">
        <f>+SUMIF('Project 1'!$C$8:$C$35,B26,'Project 1'!$F$8:$F$35)</f>
        <v>0</v>
      </c>
      <c r="F26" s="42">
        <f t="shared" si="2"/>
        <v>0</v>
      </c>
    </row>
    <row r="27" spans="1:6" s="8" customFormat="1" outlineLevel="2" x14ac:dyDescent="0.35">
      <c r="A27" s="52"/>
      <c r="B27" s="40" t="s">
        <v>9</v>
      </c>
      <c r="C27" s="104">
        <f>+SUMIF('Project 1'!$C$8:$C$35,B27,'Project 1'!$D$8:$D$35)</f>
        <v>0</v>
      </c>
      <c r="D27" s="104">
        <f>+SUMIF('Project 1'!$C$8:$C$35,B27,'Project 1'!$E$8:$E$35)</f>
        <v>0</v>
      </c>
      <c r="E27" s="104">
        <f>+SUMIF('Project 1'!$C$8:$C$35,B27,'Project 1'!$F$8:$F$35)</f>
        <v>0</v>
      </c>
      <c r="F27" s="49">
        <f t="shared" si="2"/>
        <v>0</v>
      </c>
    </row>
    <row r="28" spans="1:6" s="8" customFormat="1" outlineLevel="1" x14ac:dyDescent="0.35">
      <c r="A28" s="50" t="s">
        <v>10</v>
      </c>
      <c r="C28" s="42">
        <f>SUM(C20:C27)</f>
        <v>13322</v>
      </c>
      <c r="D28" s="42">
        <f>SUM(D20:D27)</f>
        <v>0</v>
      </c>
      <c r="E28" s="42">
        <f>SUM(E20:E27)</f>
        <v>0</v>
      </c>
      <c r="F28" s="42">
        <f>SUM(F20:F27)</f>
        <v>13322</v>
      </c>
    </row>
    <row r="29" spans="1:6" s="8" customFormat="1" outlineLevel="1" x14ac:dyDescent="0.35">
      <c r="A29" s="37"/>
      <c r="C29" s="42"/>
      <c r="D29" s="42"/>
      <c r="E29" s="42"/>
      <c r="F29" s="42"/>
    </row>
    <row r="30" spans="1:6" outlineLevel="1" x14ac:dyDescent="0.35">
      <c r="A30" s="51" t="s">
        <v>99</v>
      </c>
      <c r="B30" s="41" t="str">
        <f>'Project 2'!$C$3</f>
        <v>Replace Server</v>
      </c>
      <c r="C30" s="4"/>
      <c r="D30" s="4"/>
      <c r="E30" s="42"/>
      <c r="F30" s="42"/>
    </row>
    <row r="31" spans="1:6" s="8" customFormat="1" outlineLevel="2" x14ac:dyDescent="0.35">
      <c r="A31" s="37"/>
      <c r="B31" s="8" t="s">
        <v>7</v>
      </c>
      <c r="C31" s="103">
        <f>+SUMIF('Project 2'!$C$8:$C$35,B31,'Project 2'!$D$8:$D$35)</f>
        <v>7460.42</v>
      </c>
      <c r="D31" s="103">
        <f>+SUMIF('Project 2'!$C$8:$C$35,B31,'Project 2'!$E$8:$E$35)</f>
        <v>0</v>
      </c>
      <c r="E31" s="103">
        <f>+SUMIF('Project 2'!$C$8:$C$35,B31,'Project 2'!$F$8:$F$35)</f>
        <v>0</v>
      </c>
      <c r="F31" s="42">
        <f t="shared" ref="F31:F38" si="3">SUM(C31:E31)</f>
        <v>7460.42</v>
      </c>
    </row>
    <row r="32" spans="1:6" s="8" customFormat="1" outlineLevel="2" x14ac:dyDescent="0.35">
      <c r="A32" s="37"/>
      <c r="B32" s="8" t="s">
        <v>50</v>
      </c>
      <c r="C32" s="103">
        <f>+SUMIF('Project 2'!$C$8:$C$35,B32,'Project 2'!$D$8:$D$35)</f>
        <v>0</v>
      </c>
      <c r="D32" s="103">
        <f>+SUMIF('Project 2'!$C$8:$C$35,B32,'Project 2'!$E$8:$E$35)</f>
        <v>0</v>
      </c>
      <c r="E32" s="103">
        <f>+SUMIF('Project 2'!$C$8:$C$35,B32,'Project 2'!$F$8:$F$35)</f>
        <v>0</v>
      </c>
      <c r="F32" s="42">
        <f t="shared" si="3"/>
        <v>0</v>
      </c>
    </row>
    <row r="33" spans="1:6" s="8" customFormat="1" outlineLevel="2" x14ac:dyDescent="0.35">
      <c r="A33" s="37"/>
      <c r="B33" s="8" t="s">
        <v>11</v>
      </c>
      <c r="C33" s="103">
        <f>+SUMIF('Project 2'!$C$8:$C$35,B33,'Project 2'!$D$8:$D$35)</f>
        <v>1250</v>
      </c>
      <c r="D33" s="103">
        <f>+SUMIF('Project 2'!$C$8:$C$35,B33,'Project 2'!$E$8:$E$35)</f>
        <v>0</v>
      </c>
      <c r="E33" s="103">
        <f>+SUMIF('Project 2'!$C$8:$C$35,B33,'Project 2'!$F$8:$F$35)</f>
        <v>0</v>
      </c>
      <c r="F33" s="42">
        <f t="shared" si="3"/>
        <v>1250</v>
      </c>
    </row>
    <row r="34" spans="1:6" s="8" customFormat="1" outlineLevel="2" x14ac:dyDescent="0.35">
      <c r="A34" s="37"/>
      <c r="B34" s="8" t="s">
        <v>5</v>
      </c>
      <c r="C34" s="103">
        <f>+SUMIF('Project 2'!$C$8:$C$35,B34,'Project 2'!$D$8:$D$35)</f>
        <v>0</v>
      </c>
      <c r="D34" s="103">
        <f>+SUMIF('Project 2'!$C$8:$C$35,B34,'Project 2'!$E$8:$E$35)</f>
        <v>0</v>
      </c>
      <c r="E34" s="103">
        <f>+SUMIF('Project 2'!$C$8:$C$35,B34,'Project 2'!$F$8:$F$35)</f>
        <v>0</v>
      </c>
      <c r="F34" s="42">
        <f t="shared" si="3"/>
        <v>0</v>
      </c>
    </row>
    <row r="35" spans="1:6" s="8" customFormat="1" outlineLevel="2" x14ac:dyDescent="0.35">
      <c r="A35" s="37"/>
      <c r="B35" s="8" t="s">
        <v>51</v>
      </c>
      <c r="C35" s="103">
        <f>+SUMIF('Project 2'!$C$8:$C$35,B35,'Project 2'!$D$8:$D$35)</f>
        <v>9767</v>
      </c>
      <c r="D35" s="103">
        <f>+SUMIF('Project 2'!$C$8:$C$35,B35,'Project 2'!$E$8:$E$35)</f>
        <v>0</v>
      </c>
      <c r="E35" s="103">
        <f>+SUMIF('Project 2'!$C$8:$C$35,B35,'Project 2'!$F$8:$F$35)</f>
        <v>0</v>
      </c>
      <c r="F35" s="42">
        <f t="shared" si="3"/>
        <v>9767</v>
      </c>
    </row>
    <row r="36" spans="1:6" s="8" customFormat="1" outlineLevel="2" x14ac:dyDescent="0.35">
      <c r="A36" s="37"/>
      <c r="B36" s="8" t="s">
        <v>159</v>
      </c>
      <c r="C36" s="103">
        <f>+SUMIF('Project 2'!$C$8:$C$35,B36,'Project 2'!$D$8:$D$35)</f>
        <v>6197</v>
      </c>
      <c r="D36" s="103">
        <f>+SUMIF('Project 2'!$C$8:$C$35,B36,'Project 2'!$E$8:$E$35)</f>
        <v>0</v>
      </c>
      <c r="E36" s="103">
        <f>+SUMIF('Project 2'!$C$8:$C$35,B36,'Project 2'!$F$8:$F$35)</f>
        <v>0</v>
      </c>
      <c r="F36" s="42">
        <f t="shared" si="3"/>
        <v>6197</v>
      </c>
    </row>
    <row r="37" spans="1:6" s="8" customFormat="1" outlineLevel="2" x14ac:dyDescent="0.35">
      <c r="A37" s="37"/>
      <c r="B37" s="8" t="s">
        <v>6</v>
      </c>
      <c r="C37" s="103">
        <f>+SUMIF('Project 2'!$C$8:$C$35,B37,'Project 2'!$D$8:$D$35)</f>
        <v>0</v>
      </c>
      <c r="D37" s="103">
        <f>+SUMIF('Project 2'!$C$8:$C$35,B37,'Project 2'!$E$8:$E$35)</f>
        <v>0</v>
      </c>
      <c r="E37" s="103">
        <f>+SUMIF('Project 2'!$C$8:$C$35,B37,'Project 2'!$F$8:$F$35)</f>
        <v>0</v>
      </c>
      <c r="F37" s="42">
        <f t="shared" si="3"/>
        <v>0</v>
      </c>
    </row>
    <row r="38" spans="1:6" s="8" customFormat="1" outlineLevel="2" x14ac:dyDescent="0.35">
      <c r="A38" s="52"/>
      <c r="B38" s="40" t="s">
        <v>9</v>
      </c>
      <c r="C38" s="104">
        <f>+SUMIF('Project 2'!$C$8:$C$35,B38,'Project 2'!$D$8:$D$35)</f>
        <v>30</v>
      </c>
      <c r="D38" s="104">
        <f>+SUMIF('Project 2'!$C$8:$C$35,B38,'Project 2'!$E$8:$E$35)</f>
        <v>0</v>
      </c>
      <c r="E38" s="104">
        <f>+SUMIF('Project 2'!$C$8:$C$35,B38,'Project 2'!$F$8:$F$35)</f>
        <v>0</v>
      </c>
      <c r="F38" s="49">
        <f t="shared" si="3"/>
        <v>30</v>
      </c>
    </row>
    <row r="39" spans="1:6" s="8" customFormat="1" outlineLevel="1" x14ac:dyDescent="0.35">
      <c r="A39" s="50" t="s">
        <v>90</v>
      </c>
      <c r="C39" s="42">
        <f>SUM(C31:C38)</f>
        <v>24704.42</v>
      </c>
      <c r="D39" s="42">
        <f>SUM(D31:D38)</f>
        <v>0</v>
      </c>
      <c r="E39" s="42">
        <f>SUM(E31:E38)</f>
        <v>0</v>
      </c>
      <c r="F39" s="42">
        <f>SUM(F31:F38)</f>
        <v>24704.42</v>
      </c>
    </row>
    <row r="40" spans="1:6" s="8" customFormat="1" outlineLevel="1" x14ac:dyDescent="0.35">
      <c r="A40" s="51"/>
      <c r="B40" s="41"/>
      <c r="C40" s="13"/>
      <c r="D40" s="13"/>
      <c r="E40" s="42"/>
      <c r="F40" s="42"/>
    </row>
    <row r="41" spans="1:6" s="8" customFormat="1" outlineLevel="1" x14ac:dyDescent="0.35">
      <c r="A41" s="51" t="s">
        <v>100</v>
      </c>
      <c r="B41" s="41" t="str">
        <f>'Project 3'!$C$3</f>
        <v>Purchase and Install New Backup Solution</v>
      </c>
      <c r="C41" s="13"/>
      <c r="D41" s="13"/>
      <c r="E41" s="42"/>
      <c r="F41" s="42"/>
    </row>
    <row r="42" spans="1:6" s="8" customFormat="1" outlineLevel="2" x14ac:dyDescent="0.35">
      <c r="A42" s="37"/>
      <c r="B42" s="8" t="s">
        <v>7</v>
      </c>
      <c r="C42" s="103">
        <f>+SUMIF('Project 3'!$C$8:$C$35,B42,'Project 3'!$D$8:$D$35)</f>
        <v>1437.14</v>
      </c>
      <c r="D42" s="103">
        <f>+SUMIF('Project 3'!$C$8:$C$35,B42,'Project 3'!$E$8:$E$35)</f>
        <v>0</v>
      </c>
      <c r="E42" s="103">
        <f>+SUMIF('Project 3'!$C$8:$C$35,B42,'Project 3'!$F$8:$F$35)</f>
        <v>0</v>
      </c>
      <c r="F42" s="42">
        <f t="shared" ref="F42:F49" si="4">SUM(C42:E42)</f>
        <v>1437.14</v>
      </c>
    </row>
    <row r="43" spans="1:6" s="8" customFormat="1" outlineLevel="2" x14ac:dyDescent="0.35">
      <c r="A43" s="37"/>
      <c r="B43" s="8" t="s">
        <v>50</v>
      </c>
      <c r="C43" s="103">
        <f>+SUMIF('Project 3'!$C$8:$C$35,B43,'Project 3'!$D$8:$D$35)</f>
        <v>0</v>
      </c>
      <c r="D43" s="103">
        <f>+SUMIF('Project 3'!$C$8:$C$35,B43,'Project 3'!$E$8:$E$35)</f>
        <v>0</v>
      </c>
      <c r="E43" s="103">
        <f>+SUMIF('Project 3'!$C$8:$C$35,B43,'Project 3'!$F$8:$F$35)</f>
        <v>0</v>
      </c>
      <c r="F43" s="42">
        <f t="shared" si="4"/>
        <v>0</v>
      </c>
    </row>
    <row r="44" spans="1:6" s="8" customFormat="1" outlineLevel="2" x14ac:dyDescent="0.35">
      <c r="A44" s="37"/>
      <c r="B44" s="8" t="s">
        <v>11</v>
      </c>
      <c r="C44" s="103">
        <f>+SUMIF('Project 3'!$C$8:$C$35,B44,'Project 3'!$D$8:$D$35)</f>
        <v>0</v>
      </c>
      <c r="D44" s="103">
        <f>+SUMIF('Project 3'!$C$8:$C$35,B44,'Project 3'!$E$8:$E$35)</f>
        <v>0</v>
      </c>
      <c r="E44" s="103">
        <f>+SUMIF('Project 3'!$C$8:$C$35,B44,'Project 3'!$F$8:$F$35)</f>
        <v>0</v>
      </c>
      <c r="F44" s="42">
        <f t="shared" si="4"/>
        <v>0</v>
      </c>
    </row>
    <row r="45" spans="1:6" s="8" customFormat="1" outlineLevel="2" x14ac:dyDescent="0.35">
      <c r="A45" s="37"/>
      <c r="B45" s="8" t="s">
        <v>5</v>
      </c>
      <c r="C45" s="103">
        <f>+SUMIF('Project 3'!$C$8:$C$35,B45,'Project 3'!$D$8:$D$35)</f>
        <v>0</v>
      </c>
      <c r="D45" s="103">
        <f>+SUMIF('Project 3'!$C$8:$C$35,B45,'Project 3'!$E$8:$E$35)</f>
        <v>0</v>
      </c>
      <c r="E45" s="103">
        <f>+SUMIF('Project 3'!$C$8:$C$35,B45,'Project 3'!$F$8:$F$35)</f>
        <v>0</v>
      </c>
      <c r="F45" s="42">
        <f t="shared" si="4"/>
        <v>0</v>
      </c>
    </row>
    <row r="46" spans="1:6" s="8" customFormat="1" outlineLevel="2" x14ac:dyDescent="0.35">
      <c r="A46" s="37"/>
      <c r="B46" s="8" t="s">
        <v>51</v>
      </c>
      <c r="C46" s="103">
        <f>+SUMIF('Project 3'!$C$8:$C$35,B46,'Project 3'!$D$8:$D$35)</f>
        <v>1445</v>
      </c>
      <c r="D46" s="103">
        <f>+SUMIF('Project 3'!$C$8:$C$35,B46,'Project 3'!$E$8:$E$35)</f>
        <v>0</v>
      </c>
      <c r="E46" s="103">
        <f>+SUMIF('Project 3'!$C$8:$C$35,B46,'Project 3'!$F$8:$F$35)</f>
        <v>0</v>
      </c>
      <c r="F46" s="42">
        <f t="shared" si="4"/>
        <v>1445</v>
      </c>
    </row>
    <row r="47" spans="1:6" s="8" customFormat="1" outlineLevel="2" x14ac:dyDescent="0.35">
      <c r="A47" s="37"/>
      <c r="B47" s="8" t="s">
        <v>159</v>
      </c>
      <c r="C47" s="103">
        <f>+SUMIF('Project 3'!$C$8:$C$35,B47,'Project 3'!$D$8:$D$35)</f>
        <v>764</v>
      </c>
      <c r="D47" s="103">
        <f>+SUMIF('Project 3'!$C$8:$C$35,B47,'Project 3'!$E$8:$E$35)</f>
        <v>0</v>
      </c>
      <c r="E47" s="103">
        <f>+SUMIF('Project 3'!$C$8:$C$35,B47,'Project 3'!$F$8:$F$35)</f>
        <v>0</v>
      </c>
      <c r="F47" s="42">
        <f t="shared" si="4"/>
        <v>764</v>
      </c>
    </row>
    <row r="48" spans="1:6" s="8" customFormat="1" outlineLevel="2" x14ac:dyDescent="0.35">
      <c r="A48" s="37"/>
      <c r="B48" s="8" t="s">
        <v>6</v>
      </c>
      <c r="C48" s="103">
        <f>+SUMIF('Project 3'!$C$8:$C$35,B48,'Project 3'!$D$8:$D$35)</f>
        <v>0</v>
      </c>
      <c r="D48" s="103">
        <f>+SUMIF('Project 3'!$C$8:$C$35,B48,'Project 3'!$E$8:$E$35)</f>
        <v>0</v>
      </c>
      <c r="E48" s="103">
        <f>+SUMIF('Project 3'!$C$8:$C$35,B48,'Project 3'!$F$8:$F$35)</f>
        <v>0</v>
      </c>
      <c r="F48" s="42">
        <f t="shared" si="4"/>
        <v>0</v>
      </c>
    </row>
    <row r="49" spans="1:6" s="8" customFormat="1" outlineLevel="2" x14ac:dyDescent="0.35">
      <c r="A49" s="52"/>
      <c r="B49" s="40" t="s">
        <v>9</v>
      </c>
      <c r="C49" s="104">
        <f>+SUMIF('Project 3'!$C$8:$C$35,B49,'Project 3'!$D$8:$D$35)</f>
        <v>30</v>
      </c>
      <c r="D49" s="104">
        <f>+SUMIF('Project 3'!$C$8:$C$35,B49,'Project 3'!$E$8:$E$35)</f>
        <v>0</v>
      </c>
      <c r="E49" s="104">
        <f>+SUMIF('Project 3'!$C$8:$C$35,B49,'Project 3'!$F$8:$F$35)</f>
        <v>0</v>
      </c>
      <c r="F49" s="49">
        <f t="shared" si="4"/>
        <v>30</v>
      </c>
    </row>
    <row r="50" spans="1:6" s="8" customFormat="1" outlineLevel="1" x14ac:dyDescent="0.35">
      <c r="A50" s="50" t="s">
        <v>91</v>
      </c>
      <c r="C50" s="42">
        <f>SUM(C42:C49)</f>
        <v>3676.1400000000003</v>
      </c>
      <c r="D50" s="42">
        <f>SUM(D42:D49)</f>
        <v>0</v>
      </c>
      <c r="E50" s="42">
        <f>SUM(E42:E49)</f>
        <v>0</v>
      </c>
      <c r="F50" s="42">
        <f>SUM(F42:F49)</f>
        <v>3676.1400000000003</v>
      </c>
    </row>
    <row r="51" spans="1:6" s="8" customFormat="1" outlineLevel="1" x14ac:dyDescent="0.35">
      <c r="A51" s="51"/>
      <c r="B51" s="41"/>
      <c r="C51" s="13"/>
      <c r="D51" s="13"/>
      <c r="E51" s="42"/>
      <c r="F51" s="42"/>
    </row>
    <row r="52" spans="1:6" s="8" customFormat="1" outlineLevel="1" x14ac:dyDescent="0.35">
      <c r="A52" s="51" t="s">
        <v>101</v>
      </c>
      <c r="B52" s="41" t="str">
        <f>'Project 4'!$C$3</f>
        <v>Purchase and Install New Hardware</v>
      </c>
      <c r="C52" s="13"/>
      <c r="D52" s="13"/>
      <c r="E52" s="42"/>
      <c r="F52" s="42"/>
    </row>
    <row r="53" spans="1:6" s="8" customFormat="1" outlineLevel="2" x14ac:dyDescent="0.35">
      <c r="A53" s="37"/>
      <c r="B53" s="8" t="s">
        <v>7</v>
      </c>
      <c r="C53" s="103">
        <f>+SUMIF('Project 4'!$C$8:$C$35,B53,'Project 4'!$D$8:$D$35)</f>
        <v>10500</v>
      </c>
      <c r="D53" s="103">
        <f>+SUMIF('Project 4'!$C$8:$C$35,B53,'Project 4'!$E$8:$E$35)</f>
        <v>10050</v>
      </c>
      <c r="E53" s="103">
        <f>+SUMIF('Project 4'!$C$8:$C$35,B53,'Project 4'!$F$8:$F$35)</f>
        <v>9150</v>
      </c>
      <c r="F53" s="42">
        <f t="shared" ref="F53:F60" si="5">SUM(C53:E53)</f>
        <v>29700</v>
      </c>
    </row>
    <row r="54" spans="1:6" s="8" customFormat="1" outlineLevel="2" x14ac:dyDescent="0.35">
      <c r="A54" s="37"/>
      <c r="B54" s="8" t="s">
        <v>50</v>
      </c>
      <c r="C54" s="103">
        <f>+SUMIF('Project 4'!$C$8:$C$35,B54,'Project 4'!$D$8:$D$35)</f>
        <v>0</v>
      </c>
      <c r="D54" s="103">
        <f>+SUMIF('Project 4'!$C$8:$C$35,B54,'Project 4'!$E$8:$E$35)</f>
        <v>0</v>
      </c>
      <c r="E54" s="103">
        <f>+SUMIF('Project 4'!$C$8:$C$35,B54,'Project 4'!$F$8:$F$35)</f>
        <v>0</v>
      </c>
      <c r="F54" s="42">
        <f t="shared" si="5"/>
        <v>0</v>
      </c>
    </row>
    <row r="55" spans="1:6" s="8" customFormat="1" outlineLevel="2" x14ac:dyDescent="0.35">
      <c r="A55" s="37"/>
      <c r="B55" s="8" t="s">
        <v>11</v>
      </c>
      <c r="C55" s="103">
        <f>+SUMIF('Project 4'!$C$8:$C$35,B55,'Project 4'!$D$8:$D$35)</f>
        <v>0</v>
      </c>
      <c r="D55" s="103">
        <f>+SUMIF('Project 4'!$C$8:$C$35,B55,'Project 4'!$E$8:$E$35)</f>
        <v>0</v>
      </c>
      <c r="E55" s="103">
        <f>+SUMIF('Project 4'!$C$8:$C$35,B55,'Project 4'!$F$8:$F$35)</f>
        <v>0</v>
      </c>
      <c r="F55" s="42">
        <f t="shared" si="5"/>
        <v>0</v>
      </c>
    </row>
    <row r="56" spans="1:6" s="8" customFormat="1" outlineLevel="2" x14ac:dyDescent="0.35">
      <c r="A56" s="37"/>
      <c r="B56" s="8" t="s">
        <v>5</v>
      </c>
      <c r="C56" s="103">
        <f>+SUMIF('Project 4'!$C$8:$C$35,B56,'Project 4'!$D$8:$D$35)</f>
        <v>0</v>
      </c>
      <c r="D56" s="103">
        <f>+SUMIF('Project 4'!$C$8:$C$35,B56,'Project 4'!$E$8:$E$35)</f>
        <v>0</v>
      </c>
      <c r="E56" s="103">
        <f>+SUMIF('Project 4'!$C$8:$C$35,B56,'Project 4'!$F$8:$F$35)</f>
        <v>0</v>
      </c>
      <c r="F56" s="42">
        <f t="shared" si="5"/>
        <v>0</v>
      </c>
    </row>
    <row r="57" spans="1:6" s="8" customFormat="1" outlineLevel="2" x14ac:dyDescent="0.35">
      <c r="A57" s="37"/>
      <c r="B57" s="8" t="s">
        <v>51</v>
      </c>
      <c r="C57" s="103">
        <f>+SUMIF('Project 4'!$C$8:$C$35,B57,'Project 4'!$D$8:$D$35)</f>
        <v>2250</v>
      </c>
      <c r="D57" s="103">
        <f>+SUMIF('Project 4'!$C$8:$C$35,B57,'Project 4'!$E$8:$E$35)</f>
        <v>2100</v>
      </c>
      <c r="E57" s="103">
        <f>+SUMIF('Project 4'!$C$8:$C$35,B57,'Project 4'!$F$8:$F$35)</f>
        <v>1950</v>
      </c>
      <c r="F57" s="42">
        <f t="shared" si="5"/>
        <v>6300</v>
      </c>
    </row>
    <row r="58" spans="1:6" s="8" customFormat="1" outlineLevel="2" x14ac:dyDescent="0.35">
      <c r="A58" s="37"/>
      <c r="B58" s="8" t="s">
        <v>159</v>
      </c>
      <c r="C58" s="103">
        <f>+SUMIF('Project 4'!$C$8:$C$35,B58,'Project 4'!$D$8:$D$35)</f>
        <v>2213</v>
      </c>
      <c r="D58" s="103">
        <f>+SUMIF('Project 4'!$C$8:$C$35,B58,'Project 4'!$E$8:$E$35)</f>
        <v>2279</v>
      </c>
      <c r="E58" s="103">
        <f>+SUMIF('Project 4'!$C$8:$C$35,B58,'Project 4'!$F$8:$F$35)</f>
        <v>2347</v>
      </c>
      <c r="F58" s="42">
        <f t="shared" si="5"/>
        <v>6839</v>
      </c>
    </row>
    <row r="59" spans="1:6" s="8" customFormat="1" outlineLevel="2" x14ac:dyDescent="0.35">
      <c r="A59" s="37"/>
      <c r="B59" s="8" t="s">
        <v>6</v>
      </c>
      <c r="C59" s="103">
        <f>+SUMIF('Project 4'!$C$8:$C$35,B59,'Project 4'!$D$8:$D$35)</f>
        <v>0</v>
      </c>
      <c r="D59" s="103">
        <f>+SUMIF('Project 4'!$C$8:$C$35,B59,'Project 4'!$E$8:$E$35)</f>
        <v>0</v>
      </c>
      <c r="E59" s="103">
        <f>+SUMIF('Project 4'!$C$8:$C$35,B59,'Project 4'!$F$8:$F$35)</f>
        <v>0</v>
      </c>
      <c r="F59" s="42">
        <f t="shared" si="5"/>
        <v>0</v>
      </c>
    </row>
    <row r="60" spans="1:6" s="8" customFormat="1" outlineLevel="2" x14ac:dyDescent="0.35">
      <c r="A60" s="52"/>
      <c r="B60" s="40" t="s">
        <v>9</v>
      </c>
      <c r="C60" s="104">
        <f>+SUMIF('Project 4'!$C$8:$C$35,B60,'Project 4'!$D$8:$D$35)</f>
        <v>0</v>
      </c>
      <c r="D60" s="104">
        <f>+SUMIF('Project 4'!$C$8:$C$35,B60,'Project 4'!$E$8:$E$35)</f>
        <v>0</v>
      </c>
      <c r="E60" s="104">
        <f>+SUMIF('Project 4'!$C$8:$C$35,B60,'Project 4'!$F$8:$F$35)</f>
        <v>0</v>
      </c>
      <c r="F60" s="49">
        <f t="shared" si="5"/>
        <v>0</v>
      </c>
    </row>
    <row r="61" spans="1:6" s="8" customFormat="1" outlineLevel="1" x14ac:dyDescent="0.35">
      <c r="A61" s="50" t="s">
        <v>92</v>
      </c>
      <c r="C61" s="42">
        <f>SUM(C53:C60)</f>
        <v>14963</v>
      </c>
      <c r="D61" s="42">
        <f>SUM(D53:D60)</f>
        <v>14429</v>
      </c>
      <c r="E61" s="42">
        <f>SUM(E53:E60)</f>
        <v>13447</v>
      </c>
      <c r="F61" s="42">
        <f>SUM(F53:F60)</f>
        <v>42839</v>
      </c>
    </row>
    <row r="62" spans="1:6" s="8" customFormat="1" outlineLevel="1" x14ac:dyDescent="0.35">
      <c r="A62" s="51"/>
      <c r="B62" s="41"/>
      <c r="C62" s="13"/>
      <c r="D62" s="13"/>
      <c r="E62" s="42"/>
      <c r="F62" s="42"/>
    </row>
    <row r="63" spans="1:6" s="8" customFormat="1" outlineLevel="1" x14ac:dyDescent="0.35">
      <c r="A63" s="51" t="s">
        <v>102</v>
      </c>
      <c r="B63" s="41" t="str">
        <f>'Project 5'!$C$3</f>
        <v>Upgrade/update Software</v>
      </c>
      <c r="C63" s="13"/>
      <c r="D63" s="13"/>
      <c r="E63" s="42"/>
      <c r="F63" s="42"/>
    </row>
    <row r="64" spans="1:6" s="8" customFormat="1" outlineLevel="2" x14ac:dyDescent="0.35">
      <c r="A64" s="37"/>
      <c r="B64" s="8" t="s">
        <v>7</v>
      </c>
      <c r="C64" s="103">
        <f>+SUMIF('Project 5'!$C$8:$C$35,B64,'Project 5'!$D$8:$D$35)</f>
        <v>0</v>
      </c>
      <c r="D64" s="103">
        <f>+SUMIF('Project 5'!$C$8:$C$35,B64,'Project 5'!$E$8:$E$35)</f>
        <v>0</v>
      </c>
      <c r="E64" s="103">
        <f>+SUMIF('Project 5'!$C$8:$C$35,B64,'Project 5'!$F$8:$F$35)</f>
        <v>0</v>
      </c>
      <c r="F64" s="42">
        <f t="shared" ref="F64:F71" si="6">SUM(C64:E64)</f>
        <v>0</v>
      </c>
    </row>
    <row r="65" spans="1:6" s="8" customFormat="1" outlineLevel="2" x14ac:dyDescent="0.35">
      <c r="A65" s="37"/>
      <c r="B65" s="8" t="s">
        <v>50</v>
      </c>
      <c r="C65" s="103">
        <f>+SUMIF('Project 5'!$C$8:$C$35,B65,'Project 5'!$D$8:$D$35)</f>
        <v>100</v>
      </c>
      <c r="D65" s="103">
        <f>+SUMIF('Project 5'!$C$8:$C$35,B65,'Project 5'!$E$8:$E$35)</f>
        <v>432</v>
      </c>
      <c r="E65" s="103">
        <f>+SUMIF('Project 5'!$C$8:$C$35,B65,'Project 5'!$F$8:$F$35)</f>
        <v>432</v>
      </c>
      <c r="F65" s="42">
        <f t="shared" si="6"/>
        <v>964</v>
      </c>
    </row>
    <row r="66" spans="1:6" s="8" customFormat="1" outlineLevel="2" x14ac:dyDescent="0.35">
      <c r="A66" s="37"/>
      <c r="B66" s="8" t="s">
        <v>11</v>
      </c>
      <c r="C66" s="103">
        <f>+SUMIF('Project 5'!$C$8:$C$35,B66,'Project 5'!$D$8:$D$35)</f>
        <v>1144</v>
      </c>
      <c r="D66" s="103">
        <f>+SUMIF('Project 5'!$C$8:$C$35,B66,'Project 5'!$E$8:$E$35)</f>
        <v>0</v>
      </c>
      <c r="E66" s="103">
        <f>+SUMIF('Project 5'!$C$8:$C$35,B66,'Project 5'!$F$8:$F$35)</f>
        <v>0</v>
      </c>
      <c r="F66" s="42">
        <f t="shared" si="6"/>
        <v>1144</v>
      </c>
    </row>
    <row r="67" spans="1:6" s="8" customFormat="1" outlineLevel="2" x14ac:dyDescent="0.35">
      <c r="A67" s="37"/>
      <c r="B67" s="8" t="s">
        <v>5</v>
      </c>
      <c r="C67" s="103">
        <f>+SUMIF('Project 5'!$C$8:$C$35,B67,'Project 5'!$D$8:$D$35)</f>
        <v>2350</v>
      </c>
      <c r="D67" s="103">
        <f>+SUMIF('Project 5'!$C$8:$C$35,B67,'Project 5'!$E$8:$E$35)</f>
        <v>0</v>
      </c>
      <c r="E67" s="103">
        <f>+SUMIF('Project 5'!$C$8:$C$35,B67,'Project 5'!$F$8:$F$35)</f>
        <v>0</v>
      </c>
      <c r="F67" s="42">
        <f t="shared" si="6"/>
        <v>2350</v>
      </c>
    </row>
    <row r="68" spans="1:6" s="8" customFormat="1" outlineLevel="2" x14ac:dyDescent="0.35">
      <c r="A68" s="37"/>
      <c r="B68" s="8" t="s">
        <v>51</v>
      </c>
      <c r="C68" s="103">
        <f>+SUMIF('Project 5'!$C$8:$C$35,B68,'Project 5'!$D$8:$D$35)</f>
        <v>0</v>
      </c>
      <c r="D68" s="103">
        <f>+SUMIF('Project 5'!$C$8:$C$35,B68,'Project 5'!$E$8:$E$35)</f>
        <v>0</v>
      </c>
      <c r="E68" s="103">
        <f>+SUMIF('Project 5'!$C$8:$C$35,B68,'Project 5'!$F$8:$F$35)</f>
        <v>0</v>
      </c>
      <c r="F68" s="42">
        <f t="shared" si="6"/>
        <v>0</v>
      </c>
    </row>
    <row r="69" spans="1:6" s="8" customFormat="1" outlineLevel="2" x14ac:dyDescent="0.35">
      <c r="A69" s="37"/>
      <c r="B69" s="8" t="s">
        <v>159</v>
      </c>
      <c r="C69" s="103">
        <f>+SUMIF('Project 5'!$C$8:$C$35,B69,'Project 5'!$D$8:$D$35)</f>
        <v>914</v>
      </c>
      <c r="D69" s="103">
        <f>+SUMIF('Project 5'!$C$8:$C$35,B69,'Project 5'!$E$8:$E$35)</f>
        <v>0</v>
      </c>
      <c r="E69" s="103">
        <f>+SUMIF('Project 5'!$C$8:$C$35,B69,'Project 5'!$F$8:$F$35)</f>
        <v>0</v>
      </c>
      <c r="F69" s="42">
        <f t="shared" si="6"/>
        <v>914</v>
      </c>
    </row>
    <row r="70" spans="1:6" s="8" customFormat="1" outlineLevel="2" x14ac:dyDescent="0.35">
      <c r="A70" s="37"/>
      <c r="B70" s="8" t="s">
        <v>6</v>
      </c>
      <c r="C70" s="103">
        <f>+SUMIF('Project 5'!$C$8:$C$35,B70,'Project 5'!$D$8:$D$35)</f>
        <v>0</v>
      </c>
      <c r="D70" s="103">
        <f>+SUMIF('Project 5'!$C$8:$C$35,B70,'Project 5'!$E$8:$E$35)</f>
        <v>0</v>
      </c>
      <c r="E70" s="103">
        <f>+SUMIF('Project 5'!$C$8:$C$35,B70,'Project 5'!$F$8:$F$35)</f>
        <v>0</v>
      </c>
      <c r="F70" s="42">
        <f t="shared" si="6"/>
        <v>0</v>
      </c>
    </row>
    <row r="71" spans="1:6" s="8" customFormat="1" outlineLevel="2" x14ac:dyDescent="0.35">
      <c r="A71" s="52"/>
      <c r="B71" s="40" t="s">
        <v>9</v>
      </c>
      <c r="C71" s="104">
        <f>+SUMIF('Project 5'!$C$8:$C$35,B71,'Project 5'!$D$8:$D$35)</f>
        <v>0</v>
      </c>
      <c r="D71" s="104">
        <f>+SUMIF('Project 5'!$C$8:$C$35,B71,'Project 5'!$E$8:$E$35)</f>
        <v>0</v>
      </c>
      <c r="E71" s="104">
        <f>+SUMIF('Project 5'!$C$8:$C$35,B71,'Project 5'!$F$8:$F$35)</f>
        <v>0</v>
      </c>
      <c r="F71" s="49">
        <f t="shared" si="6"/>
        <v>0</v>
      </c>
    </row>
    <row r="72" spans="1:6" s="8" customFormat="1" outlineLevel="1" x14ac:dyDescent="0.35">
      <c r="A72" s="50" t="s">
        <v>93</v>
      </c>
      <c r="C72" s="42">
        <f>SUM(C64:C71)</f>
        <v>4508</v>
      </c>
      <c r="D72" s="42">
        <f>SUM(D64:D71)</f>
        <v>432</v>
      </c>
      <c r="E72" s="42">
        <f>SUM(E64:E71)</f>
        <v>432</v>
      </c>
      <c r="F72" s="42">
        <f>SUM(F64:F71)</f>
        <v>5372</v>
      </c>
    </row>
    <row r="73" spans="1:6" s="8" customFormat="1" outlineLevel="1" x14ac:dyDescent="0.35">
      <c r="A73" s="51"/>
      <c r="B73" s="41"/>
      <c r="C73" s="13"/>
      <c r="D73" s="13"/>
      <c r="E73" s="42"/>
      <c r="F73" s="42"/>
    </row>
    <row r="74" spans="1:6" s="8" customFormat="1" outlineLevel="1" x14ac:dyDescent="0.35">
      <c r="A74" s="51" t="s">
        <v>103</v>
      </c>
      <c r="B74" s="41" t="str">
        <f>'Project 6'!$C$3</f>
        <v xml:space="preserve"> Offer Cyber Security Training</v>
      </c>
      <c r="C74" s="13"/>
      <c r="D74" s="13"/>
      <c r="E74" s="42"/>
      <c r="F74" s="42"/>
    </row>
    <row r="75" spans="1:6" s="8" customFormat="1" outlineLevel="2" x14ac:dyDescent="0.35">
      <c r="A75" s="37"/>
      <c r="B75" s="8" t="s">
        <v>7</v>
      </c>
      <c r="C75" s="103">
        <f>+SUMIF('Project 6'!$C$8:$C$35,B75,'Project 6'!$D$8:$D$35)</f>
        <v>0</v>
      </c>
      <c r="D75" s="103">
        <f>+SUMIF('Project 6'!$C$8:$C$35,B75,'Project 6'!$E$8:$E$35)</f>
        <v>0</v>
      </c>
      <c r="E75" s="103">
        <f>+SUMIF('Project 6'!$C$8:$C$35,B75,'Project 6'!$F$8:$F$35)</f>
        <v>0</v>
      </c>
      <c r="F75" s="42">
        <f t="shared" ref="F75:F82" si="7">SUM(C75:E75)</f>
        <v>0</v>
      </c>
    </row>
    <row r="76" spans="1:6" s="8" customFormat="1" outlineLevel="2" x14ac:dyDescent="0.35">
      <c r="A76" s="37"/>
      <c r="B76" s="8" t="s">
        <v>50</v>
      </c>
      <c r="C76" s="103">
        <f>+SUMIF('Project 6'!$C$8:$C$35,B76,'Project 6'!$D$8:$D$35)</f>
        <v>0</v>
      </c>
      <c r="D76" s="103">
        <f>+SUMIF('Project 6'!$C$8:$C$35,B76,'Project 6'!$E$8:$E$35)</f>
        <v>600</v>
      </c>
      <c r="E76" s="103">
        <f>+SUMIF('Project 6'!$C$8:$C$35,B76,'Project 6'!$F$8:$F$35)</f>
        <v>0</v>
      </c>
      <c r="F76" s="42">
        <f t="shared" si="7"/>
        <v>600</v>
      </c>
    </row>
    <row r="77" spans="1:6" s="8" customFormat="1" outlineLevel="2" x14ac:dyDescent="0.35">
      <c r="A77" s="37"/>
      <c r="B77" s="8" t="s">
        <v>11</v>
      </c>
      <c r="C77" s="103">
        <f>+SUMIF('Project 6'!$C$8:$C$35,B77,'Project 6'!$D$8:$D$35)</f>
        <v>2500</v>
      </c>
      <c r="D77" s="103">
        <f>+SUMIF('Project 6'!$C$8:$C$35,B77,'Project 6'!$E$8:$E$35)</f>
        <v>2500</v>
      </c>
      <c r="E77" s="103">
        <f>+SUMIF('Project 6'!$C$8:$C$35,B77,'Project 6'!$F$8:$F$35)</f>
        <v>0</v>
      </c>
      <c r="F77" s="42">
        <f t="shared" si="7"/>
        <v>5000</v>
      </c>
    </row>
    <row r="78" spans="1:6" s="8" customFormat="1" outlineLevel="2" x14ac:dyDescent="0.35">
      <c r="A78" s="37"/>
      <c r="B78" s="8" t="s">
        <v>5</v>
      </c>
      <c r="C78" s="103">
        <f>+SUMIF('Project 6'!$C$8:$C$35,B78,'Project 6'!$D$8:$D$35)</f>
        <v>0</v>
      </c>
      <c r="D78" s="103">
        <f>+SUMIF('Project 6'!$C$8:$C$35,B78,'Project 6'!$E$8:$E$35)</f>
        <v>0</v>
      </c>
      <c r="E78" s="103">
        <f>+SUMIF('Project 6'!$C$8:$C$35,B78,'Project 6'!$F$8:$F$35)</f>
        <v>0</v>
      </c>
      <c r="F78" s="42">
        <f t="shared" si="7"/>
        <v>0</v>
      </c>
    </row>
    <row r="79" spans="1:6" s="8" customFormat="1" outlineLevel="2" x14ac:dyDescent="0.35">
      <c r="A79" s="37"/>
      <c r="B79" s="8" t="s">
        <v>51</v>
      </c>
      <c r="C79" s="103">
        <f>+SUMIF('Project 6'!$C$8:$C$35,B79,'Project 6'!$D$8:$D$35)</f>
        <v>510</v>
      </c>
      <c r="D79" s="103">
        <f>+SUMIF('Project 6'!$C$8:$C$35,B79,'Project 6'!$E$8:$E$35)</f>
        <v>0</v>
      </c>
      <c r="E79" s="103">
        <f>+SUMIF('Project 6'!$C$8:$C$35,B79,'Project 6'!$F$8:$F$35)</f>
        <v>0</v>
      </c>
      <c r="F79" s="42">
        <f t="shared" si="7"/>
        <v>510</v>
      </c>
    </row>
    <row r="80" spans="1:6" s="8" customFormat="1" outlineLevel="2" x14ac:dyDescent="0.35">
      <c r="A80" s="37"/>
      <c r="B80" s="8" t="s">
        <v>159</v>
      </c>
      <c r="C80" s="103">
        <f>+SUMIF('Project 6'!$C$8:$C$35,B80,'Project 6'!$D$8:$D$35)</f>
        <v>0</v>
      </c>
      <c r="D80" s="103">
        <f>+SUMIF('Project 6'!$C$8:$C$35,B80,'Project 6'!$E$8:$E$35)</f>
        <v>0</v>
      </c>
      <c r="E80" s="103">
        <f>+SUMIF('Project 6'!$C$8:$C$35,B80,'Project 6'!$F$8:$F$35)</f>
        <v>0</v>
      </c>
      <c r="F80" s="42">
        <f t="shared" si="7"/>
        <v>0</v>
      </c>
    </row>
    <row r="81" spans="1:6" s="8" customFormat="1" outlineLevel="2" x14ac:dyDescent="0.35">
      <c r="A81" s="37"/>
      <c r="B81" s="8" t="s">
        <v>6</v>
      </c>
      <c r="C81" s="103">
        <f>+SUMIF('Project 6'!$C$8:$C$35,B81,'Project 6'!$D$8:$D$35)</f>
        <v>0</v>
      </c>
      <c r="D81" s="103">
        <f>+SUMIF('Project 6'!$C$8:$C$35,B81,'Project 6'!$E$8:$E$35)</f>
        <v>0</v>
      </c>
      <c r="E81" s="103">
        <f>+SUMIF('Project 6'!$C$8:$C$35,B81,'Project 6'!$F$8:$F$35)</f>
        <v>0</v>
      </c>
      <c r="F81" s="42">
        <f t="shared" si="7"/>
        <v>0</v>
      </c>
    </row>
    <row r="82" spans="1:6" s="8" customFormat="1" outlineLevel="2" x14ac:dyDescent="0.35">
      <c r="A82" s="52"/>
      <c r="B82" s="40" t="s">
        <v>9</v>
      </c>
      <c r="C82" s="104">
        <f>+SUMIF('Project 6'!$C$8:$C$35,B82,'Project 6'!$D$8:$D$35)</f>
        <v>0</v>
      </c>
      <c r="D82" s="104">
        <f>+SUMIF('Project 6'!$C$8:$C$35,B82,'Project 6'!$E$8:$E$35)</f>
        <v>0</v>
      </c>
      <c r="E82" s="104">
        <f>+SUMIF('Project 6'!$C$8:$C$35,B82,'Project 6'!$F$8:$F$35)</f>
        <v>0</v>
      </c>
      <c r="F82" s="49">
        <f t="shared" si="7"/>
        <v>0</v>
      </c>
    </row>
    <row r="83" spans="1:6" s="8" customFormat="1" outlineLevel="1" x14ac:dyDescent="0.35">
      <c r="A83" s="50" t="s">
        <v>94</v>
      </c>
      <c r="C83" s="42">
        <f>SUM(C75:C82)</f>
        <v>3010</v>
      </c>
      <c r="D83" s="42">
        <f>SUM(D75:D82)</f>
        <v>3100</v>
      </c>
      <c r="E83" s="42">
        <f>SUM(E75:E82)</f>
        <v>0</v>
      </c>
      <c r="F83" s="42">
        <f>SUM(F75:F82)</f>
        <v>6110</v>
      </c>
    </row>
    <row r="84" spans="1:6" s="8" customFormat="1" outlineLevel="1" x14ac:dyDescent="0.35">
      <c r="A84" s="51"/>
      <c r="B84" s="41"/>
      <c r="C84" s="13"/>
      <c r="D84" s="13"/>
      <c r="E84" s="42"/>
      <c r="F84" s="42"/>
    </row>
    <row r="85" spans="1:6" s="8" customFormat="1" outlineLevel="1" x14ac:dyDescent="0.35">
      <c r="A85" s="51" t="s">
        <v>104</v>
      </c>
      <c r="B85" s="41" t="str">
        <f>'Project 7'!$C$3</f>
        <v>Strengthen Digital Communications</v>
      </c>
      <c r="C85" s="13"/>
      <c r="D85" s="13"/>
      <c r="E85" s="42"/>
      <c r="F85" s="42"/>
    </row>
    <row r="86" spans="1:6" s="8" customFormat="1" outlineLevel="2" x14ac:dyDescent="0.35">
      <c r="A86" s="37"/>
      <c r="B86" s="8" t="s">
        <v>7</v>
      </c>
      <c r="C86" s="103">
        <f>+SUMIF('Project 7'!$C$8:$C$35,B86,'Project 7'!$D$8:$D$35)</f>
        <v>0</v>
      </c>
      <c r="D86" s="103">
        <f>+SUMIF('Project 7'!$C$8:$C$35,B86,'Project 7'!$E$8:$E$35)</f>
        <v>0</v>
      </c>
      <c r="E86" s="103">
        <f>+SUMIF('Project 7'!$C$8:$C$35,B86,'Project 7'!$F$8:$F$35)</f>
        <v>0</v>
      </c>
      <c r="F86" s="42">
        <f t="shared" ref="F86:F93" si="8">SUM(C86:E86)</f>
        <v>0</v>
      </c>
    </row>
    <row r="87" spans="1:6" s="8" customFormat="1" outlineLevel="2" x14ac:dyDescent="0.35">
      <c r="A87" s="37"/>
      <c r="B87" s="8" t="s">
        <v>50</v>
      </c>
      <c r="C87" s="103">
        <f>+SUMIF('Project 7'!$C$8:$C$35,B87,'Project 7'!$D$8:$D$35)</f>
        <v>0</v>
      </c>
      <c r="D87" s="103">
        <f>+SUMIF('Project 7'!$C$8:$C$35,B87,'Project 7'!$E$8:$E$35)</f>
        <v>0</v>
      </c>
      <c r="E87" s="103">
        <f>+SUMIF('Project 7'!$C$8:$C$35,B87,'Project 7'!$F$8:$F$35)</f>
        <v>0</v>
      </c>
      <c r="F87" s="42">
        <f t="shared" si="8"/>
        <v>0</v>
      </c>
    </row>
    <row r="88" spans="1:6" s="8" customFormat="1" outlineLevel="2" x14ac:dyDescent="0.35">
      <c r="A88" s="37"/>
      <c r="B88" s="8" t="s">
        <v>11</v>
      </c>
      <c r="C88" s="103">
        <f>+SUMIF('Project 7'!$C$8:$C$35,B88,'Project 7'!$D$8:$D$35)</f>
        <v>0</v>
      </c>
      <c r="D88" s="103">
        <f>+SUMIF('Project 7'!$C$8:$C$35,B88,'Project 7'!$E$8:$E$35)</f>
        <v>0</v>
      </c>
      <c r="E88" s="103">
        <f>+SUMIF('Project 7'!$C$8:$C$35,B88,'Project 7'!$F$8:$F$35)</f>
        <v>0</v>
      </c>
      <c r="F88" s="42">
        <f t="shared" si="8"/>
        <v>0</v>
      </c>
    </row>
    <row r="89" spans="1:6" s="8" customFormat="1" outlineLevel="2" x14ac:dyDescent="0.35">
      <c r="A89" s="37"/>
      <c r="B89" s="8" t="s">
        <v>5</v>
      </c>
      <c r="C89" s="103">
        <f>+SUMIF('Project 7'!$C$8:$C$35,B89,'Project 7'!$D$8:$D$35)</f>
        <v>0</v>
      </c>
      <c r="D89" s="103">
        <f>+SUMIF('Project 7'!$C$8:$C$35,B89,'Project 7'!$E$8:$E$35)</f>
        <v>0</v>
      </c>
      <c r="E89" s="103">
        <f>+SUMIF('Project 7'!$C$8:$C$35,B89,'Project 7'!$F$8:$F$35)</f>
        <v>0</v>
      </c>
      <c r="F89" s="42">
        <f t="shared" si="8"/>
        <v>0</v>
      </c>
    </row>
    <row r="90" spans="1:6" s="8" customFormat="1" outlineLevel="2" x14ac:dyDescent="0.35">
      <c r="A90" s="37"/>
      <c r="B90" s="8" t="s">
        <v>51</v>
      </c>
      <c r="C90" s="103">
        <f>+SUMIF('Project 7'!$C$8:$C$35,B90,'Project 7'!$D$8:$D$35)</f>
        <v>0</v>
      </c>
      <c r="D90" s="103">
        <f>+SUMIF('Project 7'!$C$8:$C$35,B90,'Project 7'!$E$8:$E$35)</f>
        <v>0</v>
      </c>
      <c r="E90" s="103">
        <f>+SUMIF('Project 7'!$C$8:$C$35,B90,'Project 7'!$F$8:$F$35)</f>
        <v>0</v>
      </c>
      <c r="F90" s="42">
        <f t="shared" si="8"/>
        <v>0</v>
      </c>
    </row>
    <row r="91" spans="1:6" s="8" customFormat="1" outlineLevel="2" x14ac:dyDescent="0.35">
      <c r="A91" s="37"/>
      <c r="B91" s="8" t="s">
        <v>159</v>
      </c>
      <c r="C91" s="103">
        <f>+SUMIF('Project 7'!$C$8:$C$35,B91,'Project 7'!$D$8:$D$35)</f>
        <v>9984</v>
      </c>
      <c r="D91" s="103">
        <f>+SUMIF('Project 7'!$C$8:$C$35,B91,'Project 7'!$E$8:$E$35)</f>
        <v>5142</v>
      </c>
      <c r="E91" s="103">
        <f>+SUMIF('Project 7'!$C$8:$C$35,B91,'Project 7'!$F$8:$F$35)</f>
        <v>5296</v>
      </c>
      <c r="F91" s="42">
        <f t="shared" si="8"/>
        <v>20422</v>
      </c>
    </row>
    <row r="92" spans="1:6" s="8" customFormat="1" outlineLevel="2" x14ac:dyDescent="0.35">
      <c r="A92" s="37"/>
      <c r="B92" s="8" t="s">
        <v>6</v>
      </c>
      <c r="C92" s="103">
        <f>+SUMIF('Project 7'!$C$8:$C$35,B92,'Project 7'!$D$8:$D$35)</f>
        <v>0</v>
      </c>
      <c r="D92" s="103">
        <f>+SUMIF('Project 7'!$C$8:$C$35,B92,'Project 7'!$E$8:$E$35)</f>
        <v>0</v>
      </c>
      <c r="E92" s="103">
        <f>+SUMIF('Project 7'!$C$8:$C$35,B92,'Project 7'!$F$8:$F$35)</f>
        <v>0</v>
      </c>
      <c r="F92" s="42">
        <f t="shared" si="8"/>
        <v>0</v>
      </c>
    </row>
    <row r="93" spans="1:6" s="8" customFormat="1" outlineLevel="2" x14ac:dyDescent="0.35">
      <c r="A93" s="52"/>
      <c r="B93" s="40" t="s">
        <v>9</v>
      </c>
      <c r="C93" s="104">
        <f>+SUMIF('Project 7'!$C$8:$C$35,B93,'Project 7'!$D$8:$D$35)</f>
        <v>0</v>
      </c>
      <c r="D93" s="104">
        <f>+SUMIF('Project 7'!$C$8:$C$35,B93,'Project 7'!$E$8:$E$35)</f>
        <v>0</v>
      </c>
      <c r="E93" s="104">
        <f>+SUMIF('Project 7'!$C$8:$C$35,B93,'Project 7'!$F$8:$F$35)</f>
        <v>0</v>
      </c>
      <c r="F93" s="49">
        <f t="shared" si="8"/>
        <v>0</v>
      </c>
    </row>
    <row r="94" spans="1:6" s="8" customFormat="1" outlineLevel="1" x14ac:dyDescent="0.35">
      <c r="A94" s="50" t="s">
        <v>95</v>
      </c>
      <c r="C94" s="42">
        <f>SUM(C86:C93)</f>
        <v>9984</v>
      </c>
      <c r="D94" s="42">
        <f>SUM(D86:D93)</f>
        <v>5142</v>
      </c>
      <c r="E94" s="42">
        <f>SUM(E86:E93)</f>
        <v>5296</v>
      </c>
      <c r="F94" s="42">
        <f>SUM(F86:F93)</f>
        <v>20422</v>
      </c>
    </row>
    <row r="95" spans="1:6" s="8" customFormat="1" outlineLevel="1" x14ac:dyDescent="0.35">
      <c r="A95" s="51"/>
      <c r="B95" s="41"/>
      <c r="C95" s="13"/>
      <c r="D95" s="13"/>
      <c r="E95" s="42"/>
      <c r="F95" s="42"/>
    </row>
    <row r="96" spans="1:6" s="8" customFormat="1" outlineLevel="1" x14ac:dyDescent="0.35">
      <c r="A96" s="51" t="s">
        <v>105</v>
      </c>
      <c r="B96" s="41" t="str">
        <f>'Project 8'!$C$3</f>
        <v>Project Name Here</v>
      </c>
      <c r="C96" s="13"/>
      <c r="D96" s="13"/>
      <c r="E96" s="42"/>
      <c r="F96" s="42"/>
    </row>
    <row r="97" spans="1:6" s="8" customFormat="1" outlineLevel="2" x14ac:dyDescent="0.35">
      <c r="A97" s="37"/>
      <c r="B97" s="8" t="s">
        <v>7</v>
      </c>
      <c r="C97" s="103">
        <f>+SUMIF('Project 8'!$C$8:$C$35,B97,'Project 8'!$D$8:$D$35)</f>
        <v>0</v>
      </c>
      <c r="D97" s="103">
        <f>+SUMIF('Project 8'!$C$8:$C$35,B97,'Project 8'!$E$8:$E$35)</f>
        <v>0</v>
      </c>
      <c r="E97" s="103">
        <f>+SUMIF('Project 8'!$C$8:$C$35,B97,'Project 8'!$F$8:$F$35)</f>
        <v>0</v>
      </c>
      <c r="F97" s="42">
        <f t="shared" ref="F97:F104" si="9">SUM(C97:E97)</f>
        <v>0</v>
      </c>
    </row>
    <row r="98" spans="1:6" s="8" customFormat="1" outlineLevel="2" x14ac:dyDescent="0.35">
      <c r="A98" s="37"/>
      <c r="B98" s="8" t="s">
        <v>50</v>
      </c>
      <c r="C98" s="103">
        <f>+SUMIF('Project 8'!$C$8:$C$35,B98,'Project 8'!$D$8:$D$35)</f>
        <v>0</v>
      </c>
      <c r="D98" s="103">
        <f>+SUMIF('Project 8'!$C$8:$C$35,B98,'Project 8'!$E$8:$E$35)</f>
        <v>0</v>
      </c>
      <c r="E98" s="103">
        <f>+SUMIF('Project 8'!$C$8:$C$35,B98,'Project 8'!$F$8:$F$35)</f>
        <v>0</v>
      </c>
      <c r="F98" s="42">
        <f t="shared" si="9"/>
        <v>0</v>
      </c>
    </row>
    <row r="99" spans="1:6" s="8" customFormat="1" outlineLevel="2" x14ac:dyDescent="0.35">
      <c r="A99" s="37"/>
      <c r="B99" s="8" t="s">
        <v>11</v>
      </c>
      <c r="C99" s="103">
        <f>+SUMIF('Project 8'!$C$8:$C$35,B99,'Project 8'!$D$8:$D$35)</f>
        <v>0</v>
      </c>
      <c r="D99" s="103">
        <f>+SUMIF('Project 8'!$C$8:$C$35,B99,'Project 8'!$E$8:$E$35)</f>
        <v>0</v>
      </c>
      <c r="E99" s="103">
        <f>+SUMIF('Project 8'!$C$8:$C$35,B99,'Project 8'!$F$8:$F$35)</f>
        <v>0</v>
      </c>
      <c r="F99" s="42">
        <f t="shared" si="9"/>
        <v>0</v>
      </c>
    </row>
    <row r="100" spans="1:6" s="8" customFormat="1" outlineLevel="2" x14ac:dyDescent="0.35">
      <c r="A100" s="37"/>
      <c r="B100" s="8" t="s">
        <v>5</v>
      </c>
      <c r="C100" s="103">
        <f>+SUMIF('Project 8'!$C$8:$C$35,B100,'Project 8'!$D$8:$D$35)</f>
        <v>0</v>
      </c>
      <c r="D100" s="103">
        <f>+SUMIF('Project 8'!$C$8:$C$35,B100,'Project 8'!$E$8:$E$35)</f>
        <v>0</v>
      </c>
      <c r="E100" s="103">
        <f>+SUMIF('Project 8'!$C$8:$C$35,B100,'Project 8'!$F$8:$F$35)</f>
        <v>0</v>
      </c>
      <c r="F100" s="42">
        <f t="shared" si="9"/>
        <v>0</v>
      </c>
    </row>
    <row r="101" spans="1:6" s="8" customFormat="1" outlineLevel="2" x14ac:dyDescent="0.35">
      <c r="A101" s="37"/>
      <c r="B101" s="8" t="s">
        <v>51</v>
      </c>
      <c r="C101" s="103">
        <f>+SUMIF('Project 8'!$C$8:$C$35,B101,'Project 8'!$D$8:$D$35)</f>
        <v>0</v>
      </c>
      <c r="D101" s="103">
        <f>+SUMIF('Project 8'!$C$8:$C$35,B101,'Project 8'!$E$8:$E$35)</f>
        <v>0</v>
      </c>
      <c r="E101" s="103">
        <f>+SUMIF('Project 8'!$C$8:$C$35,B101,'Project 8'!$F$8:$F$35)</f>
        <v>0</v>
      </c>
      <c r="F101" s="42">
        <f t="shared" si="9"/>
        <v>0</v>
      </c>
    </row>
    <row r="102" spans="1:6" s="8" customFormat="1" outlineLevel="2" x14ac:dyDescent="0.35">
      <c r="A102" s="37"/>
      <c r="B102" s="8" t="s">
        <v>159</v>
      </c>
      <c r="C102" s="103">
        <f>+SUMIF('Project 8'!$C$8:$C$35,B102,'Project 8'!$D$8:$D$35)</f>
        <v>0</v>
      </c>
      <c r="D102" s="103">
        <f>+SUMIF('Project 8'!$C$8:$C$35,B102,'Project 8'!$E$8:$E$35)</f>
        <v>0</v>
      </c>
      <c r="E102" s="103">
        <f>+SUMIF('Project 8'!$C$8:$C$35,B102,'Project 8'!$F$8:$F$35)</f>
        <v>0</v>
      </c>
      <c r="F102" s="42">
        <f t="shared" si="9"/>
        <v>0</v>
      </c>
    </row>
    <row r="103" spans="1:6" s="8" customFormat="1" outlineLevel="2" x14ac:dyDescent="0.35">
      <c r="A103" s="37"/>
      <c r="B103" s="8" t="s">
        <v>6</v>
      </c>
      <c r="C103" s="103">
        <f>+SUMIF('Project 8'!$C$8:$C$35,B103,'Project 8'!$D$8:$D$35)</f>
        <v>0</v>
      </c>
      <c r="D103" s="103">
        <f>+SUMIF('Project 8'!$C$8:$C$35,B103,'Project 8'!$E$8:$E$35)</f>
        <v>0</v>
      </c>
      <c r="E103" s="103">
        <f>+SUMIF('Project 8'!$C$8:$C$35,B103,'Project 8'!$F$8:$F$35)</f>
        <v>0</v>
      </c>
      <c r="F103" s="42">
        <f t="shared" si="9"/>
        <v>0</v>
      </c>
    </row>
    <row r="104" spans="1:6" s="8" customFormat="1" outlineLevel="2" x14ac:dyDescent="0.35">
      <c r="A104" s="52"/>
      <c r="B104" s="40" t="s">
        <v>9</v>
      </c>
      <c r="C104" s="104">
        <f>+SUMIF('Project 8'!$C$8:$C$35,B104,'Project 8'!$D$8:$D$35)</f>
        <v>0</v>
      </c>
      <c r="D104" s="104">
        <f>+SUMIF('Project 8'!$C$8:$C$35,B104,'Project 8'!$E$8:$E$35)</f>
        <v>0</v>
      </c>
      <c r="E104" s="104">
        <f>+SUMIF('Project 8'!$C$8:$C$35,B104,'Project 8'!$F$8:$F$35)</f>
        <v>0</v>
      </c>
      <c r="F104" s="49">
        <f t="shared" si="9"/>
        <v>0</v>
      </c>
    </row>
    <row r="105" spans="1:6" s="8" customFormat="1" outlineLevel="1" x14ac:dyDescent="0.35">
      <c r="A105" s="50" t="s">
        <v>96</v>
      </c>
      <c r="C105" s="42">
        <f>SUM(C97:C104)</f>
        <v>0</v>
      </c>
      <c r="D105" s="42">
        <f>SUM(D97:D104)</f>
        <v>0</v>
      </c>
      <c r="E105" s="42">
        <f>SUM(E97:E104)</f>
        <v>0</v>
      </c>
      <c r="F105" s="42">
        <f>SUM(F97:F104)</f>
        <v>0</v>
      </c>
    </row>
    <row r="106" spans="1:6" ht="19.5" customHeight="1" outlineLevel="1" thickBot="1" x14ac:dyDescent="0.4">
      <c r="A106" s="92"/>
      <c r="B106" s="93"/>
      <c r="C106" s="94"/>
      <c r="D106" s="94"/>
      <c r="E106" s="95"/>
      <c r="F106" s="94"/>
    </row>
    <row r="107" spans="1:6" x14ac:dyDescent="0.35">
      <c r="A107" s="90" t="s">
        <v>97</v>
      </c>
      <c r="B107" s="91"/>
      <c r="C107" s="53">
        <f>+C28+C39+C50+C61+C72+C83+C94+C105</f>
        <v>74167.56</v>
      </c>
      <c r="D107" s="53">
        <f t="shared" ref="D107" si="10">+D28+D39+D50+D61+D72+D83+D94+D105</f>
        <v>23103</v>
      </c>
      <c r="E107" s="53">
        <f>+E28+E39+E50+E61+E72+E83+E94+E105</f>
        <v>19175</v>
      </c>
      <c r="F107" s="53">
        <f>SUM(C107:E107)</f>
        <v>116445.56</v>
      </c>
    </row>
    <row r="108" spans="1:6" ht="15" thickBot="1" x14ac:dyDescent="0.4">
      <c r="B108" s="1"/>
      <c r="C108" s="1"/>
      <c r="D108" s="1"/>
      <c r="E108" s="1"/>
      <c r="F108" s="1"/>
    </row>
    <row r="109" spans="1:6" ht="16" thickBot="1" x14ac:dyDescent="0.4">
      <c r="A109" s="96" t="s">
        <v>68</v>
      </c>
      <c r="B109" s="54"/>
      <c r="C109" s="97">
        <f>+C107+C16</f>
        <v>226201.56</v>
      </c>
      <c r="D109" s="97">
        <f>+D107+D16</f>
        <v>182096</v>
      </c>
      <c r="E109" s="97">
        <f>+E107+E16</f>
        <v>183171</v>
      </c>
      <c r="F109" s="98">
        <f>SUM(C109:E109)</f>
        <v>591468.56000000006</v>
      </c>
    </row>
  </sheetData>
  <sheetProtection sheet="1" objects="1" scenarios="1" formatCells="0" formatColumns="0" formatRows="0"/>
  <mergeCells count="2">
    <mergeCell ref="A3:F3"/>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9"/>
  <sheetViews>
    <sheetView zoomScale="115" zoomScaleNormal="115" workbookViewId="0">
      <selection activeCell="B1" sqref="B1:F1"/>
    </sheetView>
  </sheetViews>
  <sheetFormatPr defaultRowHeight="14.5" x14ac:dyDescent="0.35"/>
  <cols>
    <col min="1" max="1" width="1" style="8" customWidth="1"/>
    <col min="2" max="2" width="44.81640625" customWidth="1"/>
    <col min="3" max="6" width="14.26953125" bestFit="1" customWidth="1"/>
  </cols>
  <sheetData>
    <row r="1" spans="2:6" s="8" customFormat="1" ht="54.65" customHeight="1" x14ac:dyDescent="0.35">
      <c r="B1" s="115" t="s">
        <v>75</v>
      </c>
      <c r="C1" s="115"/>
      <c r="D1" s="115"/>
      <c r="E1" s="115"/>
      <c r="F1" s="115"/>
    </row>
    <row r="2" spans="2:6" ht="15" thickBot="1" x14ac:dyDescent="0.4"/>
    <row r="3" spans="2:6" ht="16" thickBot="1" x14ac:dyDescent="0.4">
      <c r="B3" s="15" t="s">
        <v>18</v>
      </c>
      <c r="C3" s="16" t="s">
        <v>0</v>
      </c>
      <c r="D3" s="16" t="s">
        <v>1</v>
      </c>
      <c r="E3" s="16" t="s">
        <v>2</v>
      </c>
      <c r="F3" s="17" t="s">
        <v>3</v>
      </c>
    </row>
    <row r="4" spans="2:6" s="8" customFormat="1" x14ac:dyDescent="0.35">
      <c r="B4" s="11" t="s">
        <v>81</v>
      </c>
      <c r="C4" s="72"/>
      <c r="D4" s="72"/>
      <c r="E4" s="72"/>
      <c r="F4" s="9"/>
    </row>
    <row r="5" spans="2:6" s="8" customFormat="1" x14ac:dyDescent="0.35">
      <c r="B5" s="81" t="s">
        <v>83</v>
      </c>
      <c r="C5" s="73">
        <v>2225</v>
      </c>
      <c r="D5" s="73">
        <v>2225</v>
      </c>
      <c r="E5" s="73">
        <v>2225</v>
      </c>
      <c r="F5" s="26">
        <f>SUM(C5:E5)</f>
        <v>6675</v>
      </c>
    </row>
    <row r="6" spans="2:6" s="8" customFormat="1" x14ac:dyDescent="0.35">
      <c r="B6" s="81" t="s">
        <v>56</v>
      </c>
      <c r="C6" s="73"/>
      <c r="D6" s="73"/>
      <c r="E6" s="73"/>
      <c r="F6" s="26">
        <f t="shared" ref="F6:F7" si="0">SUM(C6:E6)</f>
        <v>0</v>
      </c>
    </row>
    <row r="7" spans="2:6" s="8" customFormat="1" x14ac:dyDescent="0.35">
      <c r="B7" s="81" t="s">
        <v>55</v>
      </c>
      <c r="C7" s="73"/>
      <c r="D7" s="73"/>
      <c r="E7" s="73"/>
      <c r="F7" s="26">
        <f t="shared" si="0"/>
        <v>0</v>
      </c>
    </row>
    <row r="8" spans="2:6" s="8" customFormat="1" ht="15" thickBot="1" x14ac:dyDescent="0.4">
      <c r="B8" s="83" t="s">
        <v>84</v>
      </c>
      <c r="C8" s="74">
        <v>1500</v>
      </c>
      <c r="D8" s="75">
        <v>500</v>
      </c>
      <c r="E8" s="75">
        <v>500</v>
      </c>
      <c r="F8" s="55">
        <f>SUM(C8:E8)</f>
        <v>2500</v>
      </c>
    </row>
    <row r="9" spans="2:6" s="20" customFormat="1" x14ac:dyDescent="0.35">
      <c r="B9" s="14" t="s">
        <v>54</v>
      </c>
      <c r="C9" s="24">
        <f>SUM(C5:C8)</f>
        <v>3725</v>
      </c>
      <c r="D9" s="24">
        <f>SUM(D5:D8)</f>
        <v>2725</v>
      </c>
      <c r="E9" s="24">
        <f>SUM(E5:E8)</f>
        <v>2725</v>
      </c>
      <c r="F9" s="24">
        <f>SUM(F5:F8)</f>
        <v>9175</v>
      </c>
    </row>
    <row r="10" spans="2:6" s="8" customFormat="1" x14ac:dyDescent="0.35">
      <c r="B10" s="13"/>
      <c r="C10" s="12"/>
      <c r="D10" s="12"/>
      <c r="E10" s="12"/>
      <c r="F10" s="12"/>
    </row>
    <row r="11" spans="2:6" x14ac:dyDescent="0.35">
      <c r="B11" s="11" t="s">
        <v>66</v>
      </c>
      <c r="C11" s="9"/>
      <c r="D11" s="9"/>
      <c r="E11" s="9"/>
      <c r="F11" s="9"/>
    </row>
    <row r="12" spans="2:6" x14ac:dyDescent="0.35">
      <c r="B12" s="81" t="s">
        <v>43</v>
      </c>
      <c r="C12" s="73">
        <v>1995</v>
      </c>
      <c r="D12" s="76">
        <v>2645</v>
      </c>
      <c r="E12" s="76">
        <v>2645</v>
      </c>
      <c r="F12" s="26">
        <f>SUM(C12:E12)</f>
        <v>7285</v>
      </c>
    </row>
    <row r="13" spans="2:6" x14ac:dyDescent="0.35">
      <c r="B13" s="81" t="s">
        <v>38</v>
      </c>
      <c r="C13" s="73"/>
      <c r="D13" s="76"/>
      <c r="E13" s="76"/>
      <c r="F13" s="26">
        <f>SUM(C13:E13)</f>
        <v>0</v>
      </c>
    </row>
    <row r="14" spans="2:6" x14ac:dyDescent="0.35">
      <c r="B14" s="81" t="s">
        <v>39</v>
      </c>
      <c r="C14" s="73">
        <v>2500</v>
      </c>
      <c r="D14" s="76">
        <v>2600</v>
      </c>
      <c r="E14" s="76">
        <v>2700</v>
      </c>
      <c r="F14" s="26">
        <f t="shared" ref="F14" si="1">SUM(C14:E14)</f>
        <v>7800</v>
      </c>
    </row>
    <row r="15" spans="2:6" s="8" customFormat="1" x14ac:dyDescent="0.35">
      <c r="B15" s="81" t="s">
        <v>40</v>
      </c>
      <c r="C15" s="73">
        <v>2359</v>
      </c>
      <c r="D15" s="73">
        <v>2359</v>
      </c>
      <c r="E15" s="73">
        <v>2359</v>
      </c>
      <c r="F15" s="26">
        <f>SUM(C15:E15)</f>
        <v>7077</v>
      </c>
    </row>
    <row r="16" spans="2:6" x14ac:dyDescent="0.35">
      <c r="B16" s="81" t="s">
        <v>20</v>
      </c>
      <c r="C16" s="73"/>
      <c r="D16" s="73"/>
      <c r="E16" s="73"/>
      <c r="F16" s="26">
        <f>SUM(C16:E16)</f>
        <v>0</v>
      </c>
    </row>
    <row r="17" spans="2:6" ht="15" thickBot="1" x14ac:dyDescent="0.4">
      <c r="B17" s="83" t="s">
        <v>41</v>
      </c>
      <c r="C17" s="74"/>
      <c r="D17" s="77"/>
      <c r="E17" s="77"/>
      <c r="F17" s="55">
        <f>SUM(C17:E17)</f>
        <v>0</v>
      </c>
    </row>
    <row r="18" spans="2:6" s="20" customFormat="1" x14ac:dyDescent="0.35">
      <c r="B18" s="14" t="s">
        <v>42</v>
      </c>
      <c r="C18" s="24">
        <f>SUM(C12:C17)</f>
        <v>6854</v>
      </c>
      <c r="D18" s="24">
        <f>SUM(D12:D17)</f>
        <v>7604</v>
      </c>
      <c r="E18" s="24">
        <f>SUM(E12:E17)</f>
        <v>7704</v>
      </c>
      <c r="F18" s="24">
        <f>SUM(F12:F17)</f>
        <v>22162</v>
      </c>
    </row>
    <row r="19" spans="2:6" s="8" customFormat="1" x14ac:dyDescent="0.35">
      <c r="B19" s="13"/>
      <c r="C19" s="12"/>
      <c r="D19" s="12"/>
      <c r="E19" s="12"/>
      <c r="F19" s="12"/>
    </row>
    <row r="20" spans="2:6" x14ac:dyDescent="0.35">
      <c r="B20" s="11" t="s">
        <v>12</v>
      </c>
      <c r="C20" s="65"/>
      <c r="D20" s="65"/>
      <c r="E20" s="65"/>
      <c r="F20" s="9"/>
    </row>
    <row r="21" spans="2:6" x14ac:dyDescent="0.35">
      <c r="B21" s="81" t="s">
        <v>62</v>
      </c>
      <c r="C21" s="78">
        <v>5100</v>
      </c>
      <c r="D21" s="78">
        <v>5100</v>
      </c>
      <c r="E21" s="78">
        <v>5100</v>
      </c>
      <c r="F21" s="26">
        <f>SUM(C21:E21)</f>
        <v>15300</v>
      </c>
    </row>
    <row r="22" spans="2:6" x14ac:dyDescent="0.35">
      <c r="B22" s="81" t="s">
        <v>19</v>
      </c>
      <c r="C22" s="73">
        <v>1800</v>
      </c>
      <c r="D22" s="73">
        <v>1800</v>
      </c>
      <c r="E22" s="73">
        <v>1800</v>
      </c>
      <c r="F22" s="26">
        <f>SUM(C22:E22)</f>
        <v>5400</v>
      </c>
    </row>
    <row r="23" spans="2:6" x14ac:dyDescent="0.35">
      <c r="B23" s="81" t="s">
        <v>21</v>
      </c>
      <c r="C23" s="73">
        <v>480</v>
      </c>
      <c r="D23" s="73">
        <v>480</v>
      </c>
      <c r="E23" s="73">
        <v>480</v>
      </c>
      <c r="F23" s="26">
        <f t="shared" ref="F23:F24" si="2">SUM(C23:E23)</f>
        <v>1440</v>
      </c>
    </row>
    <row r="24" spans="2:6" x14ac:dyDescent="0.35">
      <c r="B24" s="82" t="s">
        <v>63</v>
      </c>
      <c r="C24" s="79">
        <v>36624</v>
      </c>
      <c r="D24" s="80">
        <v>37723</v>
      </c>
      <c r="E24" s="80">
        <v>38854</v>
      </c>
      <c r="F24" s="56">
        <f t="shared" si="2"/>
        <v>113201</v>
      </c>
    </row>
    <row r="25" spans="2:6" ht="15" thickBot="1" x14ac:dyDescent="0.4">
      <c r="B25" s="83" t="s">
        <v>22</v>
      </c>
      <c r="C25" s="74"/>
      <c r="D25" s="75"/>
      <c r="E25" s="75"/>
      <c r="F25" s="55">
        <f>SUM(C25:E25)</f>
        <v>0</v>
      </c>
    </row>
    <row r="26" spans="2:6" s="20" customFormat="1" x14ac:dyDescent="0.35">
      <c r="B26" s="14" t="s">
        <v>31</v>
      </c>
      <c r="C26" s="24">
        <f>SUM(C21:C25)</f>
        <v>44004</v>
      </c>
      <c r="D26" s="24">
        <f>SUM(D21:D25)</f>
        <v>45103</v>
      </c>
      <c r="E26" s="24">
        <f>SUM(E21:E25)</f>
        <v>46234</v>
      </c>
      <c r="F26" s="24">
        <f>SUM(F21:F25)</f>
        <v>135341</v>
      </c>
    </row>
    <row r="27" spans="2:6" s="8" customFormat="1" x14ac:dyDescent="0.35">
      <c r="B27" s="13"/>
      <c r="C27" s="12"/>
      <c r="D27" s="12"/>
      <c r="E27" s="12"/>
      <c r="F27" s="12"/>
    </row>
    <row r="28" spans="2:6" s="8" customFormat="1" x14ac:dyDescent="0.35">
      <c r="B28" s="11" t="s">
        <v>65</v>
      </c>
      <c r="C28" s="65"/>
      <c r="D28" s="65"/>
      <c r="E28" s="65"/>
      <c r="F28" s="9"/>
    </row>
    <row r="29" spans="2:6" s="8" customFormat="1" x14ac:dyDescent="0.35">
      <c r="B29" s="81" t="s">
        <v>58</v>
      </c>
      <c r="C29" s="73">
        <v>0</v>
      </c>
      <c r="D29" s="76">
        <v>570</v>
      </c>
      <c r="E29" s="76">
        <v>570</v>
      </c>
      <c r="F29" s="26">
        <f>SUM(C29:E29)</f>
        <v>1140</v>
      </c>
    </row>
    <row r="30" spans="2:6" s="8" customFormat="1" x14ac:dyDescent="0.35">
      <c r="B30" s="82" t="s">
        <v>59</v>
      </c>
      <c r="C30" s="73">
        <v>480</v>
      </c>
      <c r="D30" s="78">
        <v>480</v>
      </c>
      <c r="E30" s="78">
        <v>480</v>
      </c>
      <c r="F30" s="26">
        <f t="shared" ref="F30:F32" si="3">SUM(C30:E30)</f>
        <v>1440</v>
      </c>
    </row>
    <row r="31" spans="2:6" s="8" customFormat="1" x14ac:dyDescent="0.35">
      <c r="B31" s="82" t="s">
        <v>60</v>
      </c>
      <c r="C31" s="73">
        <v>0</v>
      </c>
      <c r="D31" s="78">
        <v>500</v>
      </c>
      <c r="E31" s="78">
        <v>500</v>
      </c>
      <c r="F31" s="26">
        <f>SUM(C31:E31)</f>
        <v>1000</v>
      </c>
    </row>
    <row r="32" spans="2:6" s="8" customFormat="1" ht="15" thickBot="1" x14ac:dyDescent="0.4">
      <c r="B32" s="84" t="s">
        <v>57</v>
      </c>
      <c r="C32" s="74"/>
      <c r="D32" s="77"/>
      <c r="E32" s="74"/>
      <c r="F32" s="55">
        <f t="shared" si="3"/>
        <v>0</v>
      </c>
    </row>
    <row r="33" spans="2:6" s="20" customFormat="1" x14ac:dyDescent="0.35">
      <c r="B33" s="14" t="s">
        <v>61</v>
      </c>
      <c r="C33" s="24">
        <f>SUM(C29:C32)</f>
        <v>480</v>
      </c>
      <c r="D33" s="24">
        <f>SUM(D29:D32)</f>
        <v>1550</v>
      </c>
      <c r="E33" s="24">
        <f>SUM(E29:E32)</f>
        <v>1550</v>
      </c>
      <c r="F33" s="24">
        <f>SUM(F29:F32)</f>
        <v>3580</v>
      </c>
    </row>
    <row r="34" spans="2:6" s="8" customFormat="1" x14ac:dyDescent="0.35">
      <c r="B34" s="13"/>
      <c r="C34" s="12"/>
      <c r="D34" s="12"/>
      <c r="E34" s="12"/>
      <c r="F34" s="12"/>
    </row>
    <row r="35" spans="2:6" x14ac:dyDescent="0.35">
      <c r="B35" s="11" t="s">
        <v>158</v>
      </c>
      <c r="C35" s="9"/>
      <c r="D35" s="9"/>
      <c r="E35" s="9"/>
      <c r="F35" s="9"/>
    </row>
    <row r="36" spans="2:6" x14ac:dyDescent="0.35">
      <c r="B36" s="81" t="s">
        <v>32</v>
      </c>
      <c r="C36" s="85">
        <v>68500</v>
      </c>
      <c r="D36" s="85">
        <v>70555</v>
      </c>
      <c r="E36" s="85">
        <v>72672</v>
      </c>
      <c r="F36" s="57">
        <f>SUM(C36:E36)</f>
        <v>211727</v>
      </c>
    </row>
    <row r="37" spans="2:6" x14ac:dyDescent="0.35">
      <c r="B37" s="81" t="s">
        <v>23</v>
      </c>
      <c r="C37" s="86">
        <v>17330</v>
      </c>
      <c r="D37" s="86">
        <v>17850</v>
      </c>
      <c r="E37" s="86">
        <v>18386</v>
      </c>
      <c r="F37" s="57">
        <f>SUM(C37:E37)</f>
        <v>53566</v>
      </c>
    </row>
    <row r="38" spans="2:6" x14ac:dyDescent="0.35">
      <c r="B38" s="81" t="s">
        <v>33</v>
      </c>
      <c r="C38" s="86">
        <v>1865</v>
      </c>
      <c r="D38" s="86">
        <v>1921</v>
      </c>
      <c r="E38" s="86">
        <v>1979</v>
      </c>
      <c r="F38" s="57">
        <f>SUM(C38:E38)</f>
        <v>5765</v>
      </c>
    </row>
    <row r="39" spans="2:6" x14ac:dyDescent="0.35">
      <c r="B39" s="81" t="s">
        <v>24</v>
      </c>
      <c r="C39" s="86">
        <v>659</v>
      </c>
      <c r="D39" s="86">
        <v>678</v>
      </c>
      <c r="E39" s="86">
        <v>698</v>
      </c>
      <c r="F39" s="57">
        <f>SUM(C39:E39)</f>
        <v>2035</v>
      </c>
    </row>
    <row r="40" spans="2:6" s="8" customFormat="1" ht="15" thickBot="1" x14ac:dyDescent="0.4">
      <c r="B40" s="83" t="s">
        <v>34</v>
      </c>
      <c r="C40" s="87">
        <v>1317</v>
      </c>
      <c r="D40" s="87">
        <v>1357</v>
      </c>
      <c r="E40" s="87">
        <v>1398</v>
      </c>
      <c r="F40" s="58">
        <f>SUM(C40:E40)</f>
        <v>4072</v>
      </c>
    </row>
    <row r="41" spans="2:6" s="20" customFormat="1" x14ac:dyDescent="0.35">
      <c r="B41" s="14" t="s">
        <v>25</v>
      </c>
      <c r="C41" s="59">
        <f>SUM(C36:C40)</f>
        <v>89671</v>
      </c>
      <c r="D41" s="59">
        <f>SUM(D36:D40)</f>
        <v>92361</v>
      </c>
      <c r="E41" s="59">
        <f>SUM(E36:E40)</f>
        <v>95133</v>
      </c>
      <c r="F41" s="59">
        <f>SUM(F36:F40)</f>
        <v>277165</v>
      </c>
    </row>
    <row r="42" spans="2:6" x14ac:dyDescent="0.35">
      <c r="B42" s="13"/>
      <c r="C42" s="13"/>
      <c r="D42" s="13"/>
      <c r="E42" s="13"/>
      <c r="F42" s="13"/>
    </row>
    <row r="43" spans="2:6" x14ac:dyDescent="0.35">
      <c r="B43" s="11" t="s">
        <v>11</v>
      </c>
      <c r="C43" s="9"/>
      <c r="D43" s="9"/>
      <c r="E43" s="9"/>
      <c r="F43" s="9"/>
    </row>
    <row r="44" spans="2:6" x14ac:dyDescent="0.35">
      <c r="B44" s="81" t="s">
        <v>36</v>
      </c>
      <c r="C44" s="73">
        <v>2500</v>
      </c>
      <c r="D44" s="73">
        <v>5000</v>
      </c>
      <c r="E44" s="73">
        <v>5000</v>
      </c>
      <c r="F44" s="26">
        <f>SUM(C44:E44)</f>
        <v>12500</v>
      </c>
    </row>
    <row r="45" spans="2:6" ht="15" thickBot="1" x14ac:dyDescent="0.4">
      <c r="B45" s="83" t="s">
        <v>37</v>
      </c>
      <c r="C45" s="74">
        <v>250</v>
      </c>
      <c r="D45" s="75">
        <v>100</v>
      </c>
      <c r="E45" s="75">
        <v>100</v>
      </c>
      <c r="F45" s="55">
        <f>SUM(C45:E45)</f>
        <v>450</v>
      </c>
    </row>
    <row r="46" spans="2:6" s="20" customFormat="1" x14ac:dyDescent="0.35">
      <c r="B46" s="14" t="s">
        <v>35</v>
      </c>
      <c r="C46" s="24">
        <f>SUM(C44:C45)</f>
        <v>2750</v>
      </c>
      <c r="D46" s="24">
        <f>SUM(D44:D45)</f>
        <v>5100</v>
      </c>
      <c r="E46" s="24">
        <f>SUM(E44:E45)</f>
        <v>5100</v>
      </c>
      <c r="F46" s="24">
        <f>SUM(F44:F45)</f>
        <v>12950</v>
      </c>
    </row>
    <row r="47" spans="2:6" x14ac:dyDescent="0.35">
      <c r="B47" s="13"/>
      <c r="C47" s="12"/>
      <c r="D47" s="12"/>
      <c r="E47" s="12"/>
      <c r="F47" s="12"/>
    </row>
    <row r="48" spans="2:6" x14ac:dyDescent="0.35">
      <c r="B48" s="11" t="s">
        <v>6</v>
      </c>
      <c r="C48" s="13"/>
      <c r="D48" s="13"/>
      <c r="E48" s="13"/>
      <c r="F48" s="13"/>
    </row>
    <row r="49" spans="2:6" x14ac:dyDescent="0.35">
      <c r="B49" s="81" t="s">
        <v>26</v>
      </c>
      <c r="C49" s="85">
        <v>250</v>
      </c>
      <c r="D49" s="85">
        <v>250</v>
      </c>
      <c r="E49" s="85">
        <v>250</v>
      </c>
      <c r="F49" s="57">
        <f>SUM(C49:E49)</f>
        <v>750</v>
      </c>
    </row>
    <row r="50" spans="2:6" x14ac:dyDescent="0.35">
      <c r="B50" s="81" t="s">
        <v>27</v>
      </c>
      <c r="C50" s="85">
        <v>4000</v>
      </c>
      <c r="D50" s="85">
        <v>4000</v>
      </c>
      <c r="E50" s="85">
        <v>5000</v>
      </c>
      <c r="F50" s="57">
        <f>SUM(C50:E50)</f>
        <v>13000</v>
      </c>
    </row>
    <row r="51" spans="2:6" ht="15" thickBot="1" x14ac:dyDescent="0.4">
      <c r="B51" s="83" t="s">
        <v>28</v>
      </c>
      <c r="C51" s="77">
        <v>300</v>
      </c>
      <c r="D51" s="77">
        <v>300</v>
      </c>
      <c r="E51" s="77">
        <v>300</v>
      </c>
      <c r="F51" s="58">
        <f>SUM(C51:E51)</f>
        <v>900</v>
      </c>
    </row>
    <row r="52" spans="2:6" s="20" customFormat="1" x14ac:dyDescent="0.35">
      <c r="B52" s="14" t="s">
        <v>29</v>
      </c>
      <c r="C52" s="59">
        <f>SUM(C49:C51)</f>
        <v>4550</v>
      </c>
      <c r="D52" s="59">
        <f>SUM(D49:D51)</f>
        <v>4550</v>
      </c>
      <c r="E52" s="59">
        <f>SUM(E49:E51)</f>
        <v>5550</v>
      </c>
      <c r="F52" s="59">
        <f>SUM(F49:F51)</f>
        <v>14650</v>
      </c>
    </row>
    <row r="53" spans="2:6" s="8" customFormat="1" x14ac:dyDescent="0.35">
      <c r="B53" s="13"/>
      <c r="C53" s="13"/>
      <c r="D53" s="13"/>
      <c r="E53" s="13"/>
      <c r="F53" s="13"/>
    </row>
    <row r="54" spans="2:6" s="8" customFormat="1" x14ac:dyDescent="0.35">
      <c r="B54" s="11" t="s">
        <v>9</v>
      </c>
      <c r="C54" s="9"/>
      <c r="D54" s="9"/>
      <c r="E54" s="9"/>
      <c r="F54" s="9"/>
    </row>
    <row r="55" spans="2:6" s="8" customFormat="1" x14ac:dyDescent="0.35">
      <c r="B55" s="88" t="s">
        <v>52</v>
      </c>
      <c r="C55" s="73"/>
      <c r="D55" s="73"/>
      <c r="E55" s="73"/>
      <c r="F55" s="26">
        <f>SUM(C55:E55)</f>
        <v>0</v>
      </c>
    </row>
    <row r="56" spans="2:6" s="8" customFormat="1" ht="15" thickBot="1" x14ac:dyDescent="0.4">
      <c r="B56" s="89" t="s">
        <v>52</v>
      </c>
      <c r="C56" s="74"/>
      <c r="D56" s="75"/>
      <c r="E56" s="75"/>
      <c r="F56" s="55">
        <f>SUM(C56:E56)</f>
        <v>0</v>
      </c>
    </row>
    <row r="57" spans="2:6" s="20" customFormat="1" x14ac:dyDescent="0.35">
      <c r="B57" s="14" t="s">
        <v>53</v>
      </c>
      <c r="C57" s="24">
        <f>SUM(C55:C56)</f>
        <v>0</v>
      </c>
      <c r="D57" s="24">
        <f>SUM(D55:D56)</f>
        <v>0</v>
      </c>
      <c r="E57" s="24">
        <f>SUM(E55:E56)</f>
        <v>0</v>
      </c>
      <c r="F57" s="24">
        <f>SUM(F55:F56)</f>
        <v>0</v>
      </c>
    </row>
    <row r="58" spans="2:6" ht="15" thickBot="1" x14ac:dyDescent="0.4">
      <c r="B58" s="13"/>
      <c r="C58" s="13"/>
      <c r="D58" s="13"/>
      <c r="E58" s="13"/>
      <c r="F58" s="13"/>
    </row>
    <row r="59" spans="2:6" ht="15" thickBot="1" x14ac:dyDescent="0.4">
      <c r="B59" s="21" t="s">
        <v>30</v>
      </c>
      <c r="C59" s="60">
        <f>C57+C52+C46+C41+C26+C18+C9+C33</f>
        <v>152034</v>
      </c>
      <c r="D59" s="60">
        <f t="shared" ref="D59:E59" si="4">D57+D52+D46+D41+D26+D18+D9+D33</f>
        <v>158993</v>
      </c>
      <c r="E59" s="60">
        <f t="shared" si="4"/>
        <v>163996</v>
      </c>
      <c r="F59" s="61">
        <f>SUM(C59:E59)</f>
        <v>475023</v>
      </c>
    </row>
  </sheetData>
  <sheetProtection sheet="1" objects="1" scenarios="1" formatCells="0" formatColumns="0" formatRows="0" insertRows="0"/>
  <mergeCells count="1">
    <mergeCell ref="B1:F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zoomScale="130" zoomScaleNormal="130" workbookViewId="0">
      <selection activeCell="B1" sqref="B1:G1"/>
    </sheetView>
  </sheetViews>
  <sheetFormatPr defaultRowHeight="14.5" x14ac:dyDescent="0.35"/>
  <cols>
    <col min="1" max="1" width="0.81640625" style="8" customWidth="1"/>
    <col min="2" max="2" width="54.26953125" customWidth="1"/>
    <col min="3" max="3" width="21.453125" customWidth="1"/>
    <col min="4" max="4" width="9.54296875" bestFit="1" customWidth="1"/>
    <col min="5" max="6" width="10.453125" customWidth="1"/>
    <col min="7" max="7" width="11.81640625" bestFit="1" customWidth="1"/>
  </cols>
  <sheetData>
    <row r="1" spans="2:7" s="8" customFormat="1" ht="41.15" customHeight="1" x14ac:dyDescent="0.35">
      <c r="B1" s="115" t="s">
        <v>89</v>
      </c>
      <c r="C1" s="115"/>
      <c r="D1" s="115"/>
      <c r="E1" s="115"/>
      <c r="F1" s="115"/>
      <c r="G1" s="115"/>
    </row>
    <row r="2" spans="2:7" s="8" customFormat="1" ht="15" thickBot="1" x14ac:dyDescent="0.4"/>
    <row r="3" spans="2:7" ht="16" thickBot="1" x14ac:dyDescent="0.4">
      <c r="B3" s="28" t="s">
        <v>17</v>
      </c>
      <c r="C3" s="118" t="s">
        <v>107</v>
      </c>
      <c r="D3" s="118"/>
      <c r="E3" s="118"/>
      <c r="F3" s="118"/>
      <c r="G3" s="119"/>
    </row>
    <row r="4" spans="2:7" ht="12.75" customHeight="1" x14ac:dyDescent="0.55000000000000004">
      <c r="B4" s="6"/>
      <c r="C4" s="7"/>
    </row>
    <row r="5" spans="2:7" x14ac:dyDescent="0.35">
      <c r="C5" s="18"/>
      <c r="D5" s="8"/>
      <c r="E5" s="19" t="s">
        <v>72</v>
      </c>
      <c r="F5" s="116" t="s">
        <v>45</v>
      </c>
      <c r="G5" s="117"/>
    </row>
    <row r="6" spans="2:7" ht="15" thickBot="1" x14ac:dyDescent="0.4"/>
    <row r="7" spans="2:7" ht="15" thickBot="1" x14ac:dyDescent="0.4">
      <c r="B7" s="29" t="s">
        <v>73</v>
      </c>
      <c r="C7" s="30" t="s">
        <v>16</v>
      </c>
      <c r="D7" s="30" t="s">
        <v>0</v>
      </c>
      <c r="E7" s="30" t="s">
        <v>1</v>
      </c>
      <c r="F7" s="30" t="s">
        <v>2</v>
      </c>
      <c r="G7" s="31" t="s">
        <v>3</v>
      </c>
    </row>
    <row r="8" spans="2:7" x14ac:dyDescent="0.35">
      <c r="B8" s="70" t="s">
        <v>108</v>
      </c>
      <c r="C8" s="69" t="s">
        <v>51</v>
      </c>
      <c r="D8" s="69">
        <v>0</v>
      </c>
      <c r="E8" s="69">
        <v>0</v>
      </c>
      <c r="F8" s="69">
        <v>0</v>
      </c>
      <c r="G8" s="33">
        <f>SUM(D8:F8)</f>
        <v>0</v>
      </c>
    </row>
    <row r="9" spans="2:7" x14ac:dyDescent="0.35">
      <c r="B9" s="70" t="s">
        <v>109</v>
      </c>
      <c r="C9" s="70" t="s">
        <v>51</v>
      </c>
      <c r="D9" s="99">
        <v>7867</v>
      </c>
      <c r="E9" s="70"/>
      <c r="F9" s="70"/>
      <c r="G9" s="33">
        <f t="shared" ref="G9:G35" si="0">SUM(D9:F9)</f>
        <v>7867</v>
      </c>
    </row>
    <row r="10" spans="2:7" x14ac:dyDescent="0.35">
      <c r="B10" s="70" t="s">
        <v>139</v>
      </c>
      <c r="C10" s="70" t="s">
        <v>11</v>
      </c>
      <c r="D10" s="99">
        <v>1250</v>
      </c>
      <c r="E10" s="70"/>
      <c r="F10" s="70"/>
      <c r="G10" s="33">
        <f t="shared" si="0"/>
        <v>1250</v>
      </c>
    </row>
    <row r="11" spans="2:7" x14ac:dyDescent="0.35">
      <c r="B11" s="70" t="s">
        <v>140</v>
      </c>
      <c r="C11" s="70" t="s">
        <v>159</v>
      </c>
      <c r="D11" s="99">
        <f>ROUND(3231*1.37*0.95,0)</f>
        <v>4205</v>
      </c>
      <c r="E11" s="70"/>
      <c r="F11" s="70"/>
      <c r="G11" s="33">
        <f t="shared" si="0"/>
        <v>4205</v>
      </c>
    </row>
    <row r="12" spans="2:7" s="8" customFormat="1" x14ac:dyDescent="0.35">
      <c r="B12" s="70"/>
      <c r="C12" s="70"/>
      <c r="D12" s="70"/>
      <c r="E12" s="70"/>
      <c r="F12" s="70"/>
      <c r="G12" s="33">
        <f t="shared" si="0"/>
        <v>0</v>
      </c>
    </row>
    <row r="13" spans="2:7" s="8" customFormat="1" x14ac:dyDescent="0.35">
      <c r="B13" s="70"/>
      <c r="C13" s="70"/>
      <c r="D13" s="70"/>
      <c r="E13" s="70"/>
      <c r="F13" s="70"/>
      <c r="G13" s="33">
        <f t="shared" si="0"/>
        <v>0</v>
      </c>
    </row>
    <row r="14" spans="2:7" s="8" customFormat="1" x14ac:dyDescent="0.35">
      <c r="B14" s="70"/>
      <c r="C14" s="70"/>
      <c r="D14" s="70"/>
      <c r="E14" s="70"/>
      <c r="F14" s="70"/>
      <c r="G14" s="33">
        <f t="shared" si="0"/>
        <v>0</v>
      </c>
    </row>
    <row r="15" spans="2:7" s="8" customFormat="1" x14ac:dyDescent="0.35">
      <c r="B15" s="70"/>
      <c r="C15" s="70"/>
      <c r="D15" s="70"/>
      <c r="E15" s="70"/>
      <c r="F15" s="70"/>
      <c r="G15" s="33">
        <f t="shared" si="0"/>
        <v>0</v>
      </c>
    </row>
    <row r="16" spans="2:7" x14ac:dyDescent="0.35">
      <c r="B16" s="70"/>
      <c r="C16" s="70"/>
      <c r="D16" s="70"/>
      <c r="E16" s="70"/>
      <c r="F16" s="70"/>
      <c r="G16" s="33">
        <f t="shared" si="0"/>
        <v>0</v>
      </c>
    </row>
    <row r="17" spans="2:7" x14ac:dyDescent="0.35">
      <c r="B17" s="70"/>
      <c r="C17" s="70"/>
      <c r="D17" s="70"/>
      <c r="E17" s="70"/>
      <c r="F17" s="70"/>
      <c r="G17" s="33">
        <f t="shared" si="0"/>
        <v>0</v>
      </c>
    </row>
    <row r="18" spans="2:7" x14ac:dyDescent="0.35">
      <c r="B18" s="70"/>
      <c r="C18" s="70"/>
      <c r="D18" s="70"/>
      <c r="E18" s="70"/>
      <c r="F18" s="70"/>
      <c r="G18" s="33">
        <f t="shared" si="0"/>
        <v>0</v>
      </c>
    </row>
    <row r="19" spans="2:7" x14ac:dyDescent="0.35">
      <c r="B19" s="70"/>
      <c r="C19" s="70"/>
      <c r="D19" s="70"/>
      <c r="E19" s="70"/>
      <c r="F19" s="70"/>
      <c r="G19" s="33">
        <f t="shared" si="0"/>
        <v>0</v>
      </c>
    </row>
    <row r="20" spans="2:7" s="8" customFormat="1" x14ac:dyDescent="0.35">
      <c r="B20" s="70"/>
      <c r="C20" s="70"/>
      <c r="D20" s="70"/>
      <c r="E20" s="70"/>
      <c r="F20" s="70"/>
      <c r="G20" s="33">
        <f>SUM(D20:F20)</f>
        <v>0</v>
      </c>
    </row>
    <row r="21" spans="2:7" s="8" customFormat="1" x14ac:dyDescent="0.35">
      <c r="B21" s="70"/>
      <c r="C21" s="70"/>
      <c r="D21" s="70"/>
      <c r="E21" s="70"/>
      <c r="F21" s="70"/>
      <c r="G21" s="33">
        <f t="shared" ref="G21:G23" si="1">SUM(D21:F21)</f>
        <v>0</v>
      </c>
    </row>
    <row r="22" spans="2:7" s="8" customFormat="1" x14ac:dyDescent="0.35">
      <c r="B22" s="70"/>
      <c r="C22" s="70"/>
      <c r="D22" s="70"/>
      <c r="E22" s="70"/>
      <c r="F22" s="70"/>
      <c r="G22" s="33">
        <f t="shared" si="1"/>
        <v>0</v>
      </c>
    </row>
    <row r="23" spans="2:7" s="8" customFormat="1" x14ac:dyDescent="0.35">
      <c r="B23" s="70"/>
      <c r="C23" s="70"/>
      <c r="D23" s="70"/>
      <c r="E23" s="70"/>
      <c r="F23" s="70"/>
      <c r="G23" s="33">
        <f t="shared" si="1"/>
        <v>0</v>
      </c>
    </row>
    <row r="24" spans="2:7" s="8" customFormat="1" x14ac:dyDescent="0.35">
      <c r="B24" s="70"/>
      <c r="C24" s="70"/>
      <c r="D24" s="70"/>
      <c r="E24" s="70"/>
      <c r="F24" s="70"/>
      <c r="G24" s="33">
        <f t="shared" si="0"/>
        <v>0</v>
      </c>
    </row>
    <row r="25" spans="2:7" s="8" customFormat="1" x14ac:dyDescent="0.35">
      <c r="B25" s="70"/>
      <c r="C25" s="70"/>
      <c r="D25" s="70"/>
      <c r="E25" s="70"/>
      <c r="F25" s="70"/>
      <c r="G25" s="33">
        <f t="shared" si="0"/>
        <v>0</v>
      </c>
    </row>
    <row r="26" spans="2:7" s="8" customFormat="1" x14ac:dyDescent="0.35">
      <c r="B26" s="70"/>
      <c r="C26" s="70"/>
      <c r="D26" s="70"/>
      <c r="E26" s="70"/>
      <c r="F26" s="70"/>
      <c r="G26" s="33">
        <f t="shared" si="0"/>
        <v>0</v>
      </c>
    </row>
    <row r="27" spans="2:7" x14ac:dyDescent="0.35">
      <c r="B27" s="70"/>
      <c r="C27" s="70"/>
      <c r="D27" s="70"/>
      <c r="E27" s="70"/>
      <c r="F27" s="70"/>
      <c r="G27" s="33">
        <f t="shared" si="0"/>
        <v>0</v>
      </c>
    </row>
    <row r="28" spans="2:7" x14ac:dyDescent="0.35">
      <c r="B28" s="70"/>
      <c r="C28" s="70"/>
      <c r="D28" s="70"/>
      <c r="E28" s="70"/>
      <c r="F28" s="70"/>
      <c r="G28" s="33">
        <f t="shared" si="0"/>
        <v>0</v>
      </c>
    </row>
    <row r="29" spans="2:7" x14ac:dyDescent="0.35">
      <c r="B29" s="70"/>
      <c r="C29" s="70"/>
      <c r="D29" s="70"/>
      <c r="E29" s="70"/>
      <c r="F29" s="70"/>
      <c r="G29" s="33">
        <f t="shared" si="0"/>
        <v>0</v>
      </c>
    </row>
    <row r="30" spans="2:7" x14ac:dyDescent="0.35">
      <c r="B30" s="70"/>
      <c r="C30" s="70"/>
      <c r="D30" s="70"/>
      <c r="E30" s="70"/>
      <c r="F30" s="70"/>
      <c r="G30" s="33">
        <f t="shared" si="0"/>
        <v>0</v>
      </c>
    </row>
    <row r="31" spans="2:7" x14ac:dyDescent="0.35">
      <c r="B31" s="70"/>
      <c r="C31" s="70"/>
      <c r="D31" s="70"/>
      <c r="E31" s="70"/>
      <c r="F31" s="70"/>
      <c r="G31" s="33">
        <f t="shared" si="0"/>
        <v>0</v>
      </c>
    </row>
    <row r="32" spans="2:7" x14ac:dyDescent="0.35">
      <c r="B32" s="70"/>
      <c r="C32" s="70"/>
      <c r="D32" s="70"/>
      <c r="E32" s="70"/>
      <c r="F32" s="70"/>
      <c r="G32" s="33">
        <f t="shared" si="0"/>
        <v>0</v>
      </c>
    </row>
    <row r="33" spans="2:7" x14ac:dyDescent="0.35">
      <c r="B33" s="70"/>
      <c r="C33" s="70"/>
      <c r="D33" s="70"/>
      <c r="E33" s="70"/>
      <c r="F33" s="70"/>
      <c r="G33" s="33">
        <f t="shared" si="0"/>
        <v>0</v>
      </c>
    </row>
    <row r="34" spans="2:7" x14ac:dyDescent="0.35">
      <c r="B34" s="70"/>
      <c r="C34" s="70"/>
      <c r="D34" s="70"/>
      <c r="E34" s="70"/>
      <c r="F34" s="70"/>
      <c r="G34" s="33">
        <f t="shared" si="0"/>
        <v>0</v>
      </c>
    </row>
    <row r="35" spans="2:7" x14ac:dyDescent="0.35">
      <c r="B35" s="71" t="s">
        <v>67</v>
      </c>
      <c r="C35" s="70"/>
      <c r="D35" s="70"/>
      <c r="E35" s="70"/>
      <c r="F35" s="70"/>
      <c r="G35" s="33">
        <f t="shared" si="0"/>
        <v>0</v>
      </c>
    </row>
    <row r="36" spans="2:7" ht="7.5" customHeight="1" thickBot="1" x14ac:dyDescent="0.4"/>
    <row r="37" spans="2:7" s="20" customFormat="1" ht="15" thickBot="1" x14ac:dyDescent="0.4">
      <c r="B37" s="32" t="s">
        <v>10</v>
      </c>
      <c r="C37" s="34"/>
      <c r="D37" s="35">
        <f t="shared" ref="D37:F37" si="2">SUM(D8:D36)</f>
        <v>13322</v>
      </c>
      <c r="E37" s="35">
        <f t="shared" si="2"/>
        <v>0</v>
      </c>
      <c r="F37" s="35">
        <f t="shared" si="2"/>
        <v>0</v>
      </c>
      <c r="G37" s="36">
        <f>SUM(G8:G36)</f>
        <v>13322</v>
      </c>
    </row>
  </sheetData>
  <sheetProtection sheet="1" objects="1" scenarios="1" formatCells="0" formatColumns="0" formatRows="0" insertRows="0" deleteRows="0"/>
  <mergeCells count="3">
    <mergeCell ref="F5:G5"/>
    <mergeCell ref="B1:G1"/>
    <mergeCell ref="C3:G3"/>
  </mergeCells>
  <dataValidations count="2">
    <dataValidation type="list" showInputMessage="1" showErrorMessage="1" promptTitle="Primary Plan Area" prompt="What Plan Area does this project primarily address?" sqref="F5:G5" xr:uid="{00000000-0002-0000-0300-000000000000}">
      <formula1>Plan_Areas</formula1>
    </dataValidation>
    <dataValidation type="list" allowBlank="1" showInputMessage="1" showErrorMessage="1" promptTitle="What type of expense is it?" prompt="Select from the drop down menue to indicate what type of expense this is." sqref="C8:C35" xr:uid="{00000000-0002-0000-0300-000001000000}">
      <formula1>Expense_Types</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12.81640625" style="8" bestFit="1" customWidth="1"/>
    <col min="5" max="6" width="10.453125" style="8" customWidth="1"/>
    <col min="7" max="7" width="12.81640625" style="8" bestFit="1" customWidth="1"/>
    <col min="8" max="16384" width="8.7265625" style="8"/>
  </cols>
  <sheetData>
    <row r="1" spans="2:7" ht="41.15" customHeight="1" x14ac:dyDescent="0.35">
      <c r="B1" s="115" t="s">
        <v>89</v>
      </c>
      <c r="C1" s="115"/>
      <c r="D1" s="115"/>
      <c r="E1" s="115"/>
      <c r="F1" s="115"/>
      <c r="G1" s="115"/>
    </row>
    <row r="2" spans="2:7" ht="15" thickBot="1" x14ac:dyDescent="0.4"/>
    <row r="3" spans="2:7" ht="16" thickBot="1" x14ac:dyDescent="0.4">
      <c r="B3" s="28" t="s">
        <v>144</v>
      </c>
      <c r="C3" s="118" t="s">
        <v>156</v>
      </c>
      <c r="D3" s="118"/>
      <c r="E3" s="118"/>
      <c r="F3" s="118"/>
      <c r="G3" s="119"/>
    </row>
    <row r="4" spans="2:7" ht="12.75" customHeight="1" x14ac:dyDescent="0.55000000000000004">
      <c r="B4" s="6"/>
      <c r="C4" s="7"/>
    </row>
    <row r="5" spans="2:7" x14ac:dyDescent="0.35">
      <c r="C5" s="18"/>
      <c r="E5" s="19" t="s">
        <v>72</v>
      </c>
      <c r="F5" s="116" t="s">
        <v>45</v>
      </c>
      <c r="G5" s="117"/>
    </row>
    <row r="6" spans="2:7" ht="15" thickBot="1" x14ac:dyDescent="0.4"/>
    <row r="7" spans="2:7" ht="15" thickBot="1" x14ac:dyDescent="0.4">
      <c r="B7" s="29" t="s">
        <v>73</v>
      </c>
      <c r="C7" s="30" t="s">
        <v>16</v>
      </c>
      <c r="D7" s="30" t="s">
        <v>0</v>
      </c>
      <c r="E7" s="30" t="s">
        <v>1</v>
      </c>
      <c r="F7" s="30" t="s">
        <v>2</v>
      </c>
      <c r="G7" s="31" t="s">
        <v>3</v>
      </c>
    </row>
    <row r="8" spans="2:7" x14ac:dyDescent="0.35">
      <c r="B8" s="70" t="s">
        <v>110</v>
      </c>
      <c r="C8" s="69" t="s">
        <v>7</v>
      </c>
      <c r="D8" s="100">
        <v>7460.42</v>
      </c>
      <c r="E8" s="69"/>
      <c r="F8" s="69"/>
      <c r="G8" s="33">
        <f>SUM(D8:F8)</f>
        <v>7460.42</v>
      </c>
    </row>
    <row r="9" spans="2:7" x14ac:dyDescent="0.35">
      <c r="B9" s="70" t="s">
        <v>112</v>
      </c>
      <c r="C9" s="70" t="s">
        <v>51</v>
      </c>
      <c r="D9" s="99">
        <v>9767</v>
      </c>
      <c r="E9" s="70"/>
      <c r="F9" s="70"/>
      <c r="G9" s="33">
        <f t="shared" ref="G9:G35" si="0">SUM(D9:F9)</f>
        <v>9767</v>
      </c>
    </row>
    <row r="10" spans="2:7" x14ac:dyDescent="0.35">
      <c r="B10" s="70" t="s">
        <v>111</v>
      </c>
      <c r="C10" s="70" t="s">
        <v>9</v>
      </c>
      <c r="D10" s="99">
        <v>30</v>
      </c>
      <c r="E10" s="70"/>
      <c r="F10" s="70"/>
      <c r="G10" s="33">
        <f t="shared" si="0"/>
        <v>30</v>
      </c>
    </row>
    <row r="11" spans="2:7" x14ac:dyDescent="0.35">
      <c r="B11" s="70" t="s">
        <v>141</v>
      </c>
      <c r="C11" s="70" t="s">
        <v>11</v>
      </c>
      <c r="D11" s="99">
        <v>1250</v>
      </c>
      <c r="E11" s="70"/>
      <c r="F11" s="70"/>
      <c r="G11" s="33">
        <f t="shared" si="0"/>
        <v>1250</v>
      </c>
    </row>
    <row r="12" spans="2:7" x14ac:dyDescent="0.35">
      <c r="B12" s="70" t="s">
        <v>140</v>
      </c>
      <c r="C12" s="70" t="s">
        <v>159</v>
      </c>
      <c r="D12" s="99">
        <f>ROUND(3231*1.37*1.4,0)</f>
        <v>6197</v>
      </c>
      <c r="E12" s="70"/>
      <c r="F12" s="70"/>
      <c r="G12" s="33">
        <f t="shared" si="0"/>
        <v>6197</v>
      </c>
    </row>
    <row r="13" spans="2:7" x14ac:dyDescent="0.35">
      <c r="B13" s="70"/>
      <c r="C13" s="70"/>
      <c r="D13" s="70"/>
      <c r="E13" s="70"/>
      <c r="F13" s="70"/>
      <c r="G13" s="33">
        <f t="shared" si="0"/>
        <v>0</v>
      </c>
    </row>
    <row r="14" spans="2:7" x14ac:dyDescent="0.35">
      <c r="B14" s="70"/>
      <c r="C14" s="70"/>
      <c r="D14" s="70"/>
      <c r="E14" s="70"/>
      <c r="F14" s="70"/>
      <c r="G14" s="33">
        <f t="shared" si="0"/>
        <v>0</v>
      </c>
    </row>
    <row r="15" spans="2:7" x14ac:dyDescent="0.35">
      <c r="B15" s="70"/>
      <c r="C15" s="70"/>
      <c r="D15" s="70"/>
      <c r="E15" s="70"/>
      <c r="F15" s="70"/>
      <c r="G15" s="33">
        <f t="shared" si="0"/>
        <v>0</v>
      </c>
    </row>
    <row r="16" spans="2:7" x14ac:dyDescent="0.35">
      <c r="B16" s="70"/>
      <c r="C16" s="70"/>
      <c r="D16" s="70"/>
      <c r="E16" s="70"/>
      <c r="F16" s="70"/>
      <c r="G16" s="33">
        <f t="shared" si="0"/>
        <v>0</v>
      </c>
    </row>
    <row r="17" spans="2:7" x14ac:dyDescent="0.35">
      <c r="B17" s="70"/>
      <c r="C17" s="70"/>
      <c r="D17" s="70"/>
      <c r="E17" s="70"/>
      <c r="F17" s="70"/>
      <c r="G17" s="33">
        <f t="shared" si="0"/>
        <v>0</v>
      </c>
    </row>
    <row r="18" spans="2:7" x14ac:dyDescent="0.35">
      <c r="B18" s="70"/>
      <c r="C18" s="70"/>
      <c r="D18" s="70"/>
      <c r="E18" s="70"/>
      <c r="F18" s="70"/>
      <c r="G18" s="33">
        <f t="shared" si="0"/>
        <v>0</v>
      </c>
    </row>
    <row r="19" spans="2:7" x14ac:dyDescent="0.35">
      <c r="B19" s="70"/>
      <c r="C19" s="70"/>
      <c r="D19" s="70"/>
      <c r="E19" s="70"/>
      <c r="F19" s="70"/>
      <c r="G19" s="33">
        <f t="shared" si="0"/>
        <v>0</v>
      </c>
    </row>
    <row r="20" spans="2:7" x14ac:dyDescent="0.35">
      <c r="B20" s="70"/>
      <c r="C20" s="70"/>
      <c r="D20" s="70"/>
      <c r="E20" s="70"/>
      <c r="F20" s="70"/>
      <c r="G20" s="33">
        <f>SUM(D20:F20)</f>
        <v>0</v>
      </c>
    </row>
    <row r="21" spans="2:7" x14ac:dyDescent="0.35">
      <c r="B21" s="70"/>
      <c r="C21" s="70"/>
      <c r="D21" s="70"/>
      <c r="E21" s="70"/>
      <c r="F21" s="70"/>
      <c r="G21" s="33">
        <f t="shared" ref="G21:G23" si="1">SUM(D21:F21)</f>
        <v>0</v>
      </c>
    </row>
    <row r="22" spans="2:7" x14ac:dyDescent="0.35">
      <c r="B22" s="70"/>
      <c r="C22" s="70"/>
      <c r="D22" s="70"/>
      <c r="E22" s="70"/>
      <c r="F22" s="70"/>
      <c r="G22" s="33">
        <f t="shared" si="1"/>
        <v>0</v>
      </c>
    </row>
    <row r="23" spans="2:7" x14ac:dyDescent="0.35">
      <c r="B23" s="70"/>
      <c r="C23" s="70"/>
      <c r="D23" s="70"/>
      <c r="E23" s="70"/>
      <c r="F23" s="70"/>
      <c r="G23" s="33">
        <f t="shared" si="1"/>
        <v>0</v>
      </c>
    </row>
    <row r="24" spans="2:7" x14ac:dyDescent="0.35">
      <c r="B24" s="70"/>
      <c r="C24" s="70"/>
      <c r="D24" s="70"/>
      <c r="E24" s="70"/>
      <c r="F24" s="70"/>
      <c r="G24" s="33">
        <f t="shared" si="0"/>
        <v>0</v>
      </c>
    </row>
    <row r="25" spans="2:7" x14ac:dyDescent="0.35">
      <c r="B25" s="70"/>
      <c r="C25" s="70"/>
      <c r="D25" s="70"/>
      <c r="E25" s="70"/>
      <c r="F25" s="70"/>
      <c r="G25" s="33">
        <f t="shared" si="0"/>
        <v>0</v>
      </c>
    </row>
    <row r="26" spans="2:7" x14ac:dyDescent="0.35">
      <c r="B26" s="70"/>
      <c r="C26" s="70"/>
      <c r="D26" s="70"/>
      <c r="E26" s="70"/>
      <c r="F26" s="70"/>
      <c r="G26" s="33">
        <f t="shared" si="0"/>
        <v>0</v>
      </c>
    </row>
    <row r="27" spans="2:7" x14ac:dyDescent="0.35">
      <c r="B27" s="70"/>
      <c r="C27" s="70"/>
      <c r="D27" s="70"/>
      <c r="E27" s="70"/>
      <c r="F27" s="70"/>
      <c r="G27" s="33">
        <f t="shared" si="0"/>
        <v>0</v>
      </c>
    </row>
    <row r="28" spans="2:7" x14ac:dyDescent="0.35">
      <c r="B28" s="70"/>
      <c r="C28" s="70"/>
      <c r="D28" s="70"/>
      <c r="E28" s="70"/>
      <c r="F28" s="70"/>
      <c r="G28" s="33">
        <f t="shared" si="0"/>
        <v>0</v>
      </c>
    </row>
    <row r="29" spans="2:7" x14ac:dyDescent="0.35">
      <c r="B29" s="70"/>
      <c r="C29" s="70"/>
      <c r="D29" s="70"/>
      <c r="E29" s="70"/>
      <c r="F29" s="70"/>
      <c r="G29" s="33">
        <f t="shared" si="0"/>
        <v>0</v>
      </c>
    </row>
    <row r="30" spans="2:7" x14ac:dyDescent="0.35">
      <c r="B30" s="70"/>
      <c r="C30" s="70"/>
      <c r="D30" s="70"/>
      <c r="E30" s="70"/>
      <c r="F30" s="70"/>
      <c r="G30" s="33">
        <f t="shared" si="0"/>
        <v>0</v>
      </c>
    </row>
    <row r="31" spans="2:7" x14ac:dyDescent="0.35">
      <c r="B31" s="70"/>
      <c r="C31" s="70"/>
      <c r="D31" s="70"/>
      <c r="E31" s="70"/>
      <c r="F31" s="70"/>
      <c r="G31" s="33">
        <f t="shared" si="0"/>
        <v>0</v>
      </c>
    </row>
    <row r="32" spans="2:7" x14ac:dyDescent="0.35">
      <c r="B32" s="70"/>
      <c r="C32" s="70"/>
      <c r="D32" s="70"/>
      <c r="E32" s="70"/>
      <c r="F32" s="70"/>
      <c r="G32" s="33">
        <f t="shared" si="0"/>
        <v>0</v>
      </c>
    </row>
    <row r="33" spans="2:7" x14ac:dyDescent="0.35">
      <c r="B33" s="70"/>
      <c r="C33" s="70"/>
      <c r="D33" s="70"/>
      <c r="E33" s="70"/>
      <c r="F33" s="70"/>
      <c r="G33" s="33">
        <f t="shared" si="0"/>
        <v>0</v>
      </c>
    </row>
    <row r="34" spans="2:7" x14ac:dyDescent="0.35">
      <c r="B34" s="70"/>
      <c r="C34" s="70"/>
      <c r="D34" s="70"/>
      <c r="E34" s="70"/>
      <c r="F34" s="70"/>
      <c r="G34" s="33">
        <f t="shared" si="0"/>
        <v>0</v>
      </c>
    </row>
    <row r="35" spans="2:7" x14ac:dyDescent="0.35">
      <c r="B35" s="71" t="s">
        <v>67</v>
      </c>
      <c r="C35" s="70"/>
      <c r="D35" s="70"/>
      <c r="E35" s="70"/>
      <c r="F35" s="70"/>
      <c r="G35" s="33">
        <f t="shared" si="0"/>
        <v>0</v>
      </c>
    </row>
    <row r="36" spans="2:7" ht="7.5" customHeight="1" thickBot="1" x14ac:dyDescent="0.4"/>
    <row r="37" spans="2:7" s="20" customFormat="1" ht="15" thickBot="1" x14ac:dyDescent="0.4">
      <c r="B37" s="32" t="s">
        <v>10</v>
      </c>
      <c r="C37" s="34"/>
      <c r="D37" s="35">
        <f t="shared" ref="D37:F37" si="2">SUM(D8:D36)</f>
        <v>24704.42</v>
      </c>
      <c r="E37" s="35">
        <f t="shared" si="2"/>
        <v>0</v>
      </c>
      <c r="F37" s="35">
        <f t="shared" si="2"/>
        <v>0</v>
      </c>
      <c r="G37" s="36">
        <f>SUM(G8:G36)</f>
        <v>24704.42</v>
      </c>
    </row>
  </sheetData>
  <sheetProtection sheet="1" objects="1" scenarios="1" formatCells="0" formatColumns="0" formatRows="0" insertRows="0" deleteRows="0"/>
  <mergeCells count="3">
    <mergeCell ref="B1:G1"/>
    <mergeCell ref="C3:G3"/>
    <mergeCell ref="F5:G5"/>
  </mergeCells>
  <dataValidations xWindow="634" yWindow="517" count="2">
    <dataValidation type="list" allowBlank="1" showInputMessage="1" showErrorMessage="1" promptTitle="What type of expense is it?" prompt="Select from the drop down menue to indicate what type of expense this is." sqref="C8:C35" xr:uid="{00000000-0002-0000-0400-000000000000}">
      <formula1>Expense_Types</formula1>
    </dataValidation>
    <dataValidation type="list" showInputMessage="1" showErrorMessage="1" promptTitle="Primary Plan Area" prompt="What Plan Area does this project primarily address?" sqref="F5:G5" xr:uid="{00000000-0002-0000-0400-000001000000}">
      <formula1>Plan_Areas</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11.81640625" style="8" bestFit="1" customWidth="1"/>
    <col min="5" max="6" width="10.453125" style="8" customWidth="1"/>
    <col min="7" max="7" width="11.81640625" style="8" bestFit="1" customWidth="1"/>
    <col min="8" max="16384" width="8.7265625" style="8"/>
  </cols>
  <sheetData>
    <row r="1" spans="2:7" ht="41.15" customHeight="1" x14ac:dyDescent="0.35">
      <c r="B1" s="115" t="s">
        <v>89</v>
      </c>
      <c r="C1" s="115"/>
      <c r="D1" s="115"/>
      <c r="E1" s="115"/>
      <c r="F1" s="115"/>
      <c r="G1" s="115"/>
    </row>
    <row r="2" spans="2:7" ht="15" thickBot="1" x14ac:dyDescent="0.4"/>
    <row r="3" spans="2:7" ht="16" thickBot="1" x14ac:dyDescent="0.4">
      <c r="B3" s="28" t="s">
        <v>145</v>
      </c>
      <c r="C3" s="118" t="s">
        <v>154</v>
      </c>
      <c r="D3" s="118"/>
      <c r="E3" s="118"/>
      <c r="F3" s="118"/>
      <c r="G3" s="119"/>
    </row>
    <row r="4" spans="2:7" ht="12.75" customHeight="1" x14ac:dyDescent="0.55000000000000004">
      <c r="B4" s="6"/>
      <c r="C4" s="7"/>
    </row>
    <row r="5" spans="2:7" x14ac:dyDescent="0.35">
      <c r="C5" s="18"/>
      <c r="E5" s="19" t="s">
        <v>72</v>
      </c>
      <c r="F5" s="116" t="s">
        <v>45</v>
      </c>
      <c r="G5" s="117"/>
    </row>
    <row r="6" spans="2:7" ht="15" thickBot="1" x14ac:dyDescent="0.4"/>
    <row r="7" spans="2:7" ht="15" thickBot="1" x14ac:dyDescent="0.4">
      <c r="B7" s="29" t="s">
        <v>73</v>
      </c>
      <c r="C7" s="30" t="s">
        <v>16</v>
      </c>
      <c r="D7" s="30" t="s">
        <v>0</v>
      </c>
      <c r="E7" s="30" t="s">
        <v>1</v>
      </c>
      <c r="F7" s="30" t="s">
        <v>2</v>
      </c>
      <c r="G7" s="31" t="s">
        <v>3</v>
      </c>
    </row>
    <row r="8" spans="2:7" x14ac:dyDescent="0.35">
      <c r="B8" s="70" t="s">
        <v>114</v>
      </c>
      <c r="C8" s="69" t="s">
        <v>7</v>
      </c>
      <c r="D8" s="100">
        <v>1437.14</v>
      </c>
      <c r="E8" s="69"/>
      <c r="F8" s="69"/>
      <c r="G8" s="33">
        <f>SUM(D8:F8)</f>
        <v>1437.14</v>
      </c>
    </row>
    <row r="9" spans="2:7" x14ac:dyDescent="0.35">
      <c r="B9" s="70" t="s">
        <v>115</v>
      </c>
      <c r="C9" s="70" t="s">
        <v>51</v>
      </c>
      <c r="D9" s="99">
        <v>1445</v>
      </c>
      <c r="E9" s="70"/>
      <c r="F9" s="70"/>
      <c r="G9" s="33">
        <f t="shared" ref="G9:G35" si="0">SUM(D9:F9)</f>
        <v>1445</v>
      </c>
    </row>
    <row r="10" spans="2:7" x14ac:dyDescent="0.35">
      <c r="B10" s="70" t="s">
        <v>111</v>
      </c>
      <c r="C10" s="70" t="s">
        <v>9</v>
      </c>
      <c r="D10" s="99">
        <v>30</v>
      </c>
      <c r="E10" s="70"/>
      <c r="F10" s="70"/>
      <c r="G10" s="33">
        <f t="shared" si="0"/>
        <v>30</v>
      </c>
    </row>
    <row r="11" spans="2:7" x14ac:dyDescent="0.35">
      <c r="B11" s="70" t="s">
        <v>140</v>
      </c>
      <c r="C11" s="70" t="s">
        <v>159</v>
      </c>
      <c r="D11" s="99">
        <f>ROUND(3231*1.37*0.15,0)+100</f>
        <v>764</v>
      </c>
      <c r="E11" s="70"/>
      <c r="F11" s="70"/>
      <c r="G11" s="33">
        <f t="shared" si="0"/>
        <v>764</v>
      </c>
    </row>
    <row r="12" spans="2:7" x14ac:dyDescent="0.35">
      <c r="B12" s="70"/>
      <c r="C12" s="70"/>
      <c r="D12" s="70"/>
      <c r="E12" s="70"/>
      <c r="F12" s="70"/>
      <c r="G12" s="33">
        <f t="shared" si="0"/>
        <v>0</v>
      </c>
    </row>
    <row r="13" spans="2:7" x14ac:dyDescent="0.35">
      <c r="B13" s="70"/>
      <c r="C13" s="70"/>
      <c r="D13" s="70"/>
      <c r="E13" s="70"/>
      <c r="F13" s="70"/>
      <c r="G13" s="33">
        <f t="shared" si="0"/>
        <v>0</v>
      </c>
    </row>
    <row r="14" spans="2:7" x14ac:dyDescent="0.35">
      <c r="B14" s="70"/>
      <c r="C14" s="70"/>
      <c r="D14" s="70"/>
      <c r="E14" s="70"/>
      <c r="F14" s="70"/>
      <c r="G14" s="33">
        <f t="shared" si="0"/>
        <v>0</v>
      </c>
    </row>
    <row r="15" spans="2:7" x14ac:dyDescent="0.35">
      <c r="B15" s="70"/>
      <c r="C15" s="70"/>
      <c r="D15" s="70"/>
      <c r="E15" s="70"/>
      <c r="F15" s="70"/>
      <c r="G15" s="33">
        <f t="shared" si="0"/>
        <v>0</v>
      </c>
    </row>
    <row r="16" spans="2:7" x14ac:dyDescent="0.35">
      <c r="B16" s="70"/>
      <c r="C16" s="70"/>
      <c r="D16" s="70"/>
      <c r="E16" s="70"/>
      <c r="F16" s="70"/>
      <c r="G16" s="33">
        <f t="shared" si="0"/>
        <v>0</v>
      </c>
    </row>
    <row r="17" spans="2:7" x14ac:dyDescent="0.35">
      <c r="B17" s="70"/>
      <c r="C17" s="70"/>
      <c r="D17" s="70"/>
      <c r="E17" s="70"/>
      <c r="F17" s="70"/>
      <c r="G17" s="33">
        <f t="shared" si="0"/>
        <v>0</v>
      </c>
    </row>
    <row r="18" spans="2:7" x14ac:dyDescent="0.35">
      <c r="B18" s="70"/>
      <c r="C18" s="70"/>
      <c r="D18" s="70"/>
      <c r="E18" s="70"/>
      <c r="F18" s="70"/>
      <c r="G18" s="33">
        <f t="shared" si="0"/>
        <v>0</v>
      </c>
    </row>
    <row r="19" spans="2:7" x14ac:dyDescent="0.35">
      <c r="B19" s="70"/>
      <c r="C19" s="70"/>
      <c r="D19" s="70"/>
      <c r="E19" s="70"/>
      <c r="F19" s="70"/>
      <c r="G19" s="33">
        <f t="shared" si="0"/>
        <v>0</v>
      </c>
    </row>
    <row r="20" spans="2:7" x14ac:dyDescent="0.35">
      <c r="B20" s="70"/>
      <c r="C20" s="70"/>
      <c r="D20" s="70"/>
      <c r="E20" s="70"/>
      <c r="F20" s="70"/>
      <c r="G20" s="33">
        <f>SUM(D20:F20)</f>
        <v>0</v>
      </c>
    </row>
    <row r="21" spans="2:7" x14ac:dyDescent="0.35">
      <c r="B21" s="70"/>
      <c r="C21" s="70"/>
      <c r="D21" s="70"/>
      <c r="E21" s="70"/>
      <c r="F21" s="70"/>
      <c r="G21" s="33">
        <f t="shared" ref="G21:G23" si="1">SUM(D21:F21)</f>
        <v>0</v>
      </c>
    </row>
    <row r="22" spans="2:7" x14ac:dyDescent="0.35">
      <c r="B22" s="70"/>
      <c r="C22" s="70"/>
      <c r="D22" s="70"/>
      <c r="E22" s="70"/>
      <c r="F22" s="70"/>
      <c r="G22" s="33">
        <f t="shared" si="1"/>
        <v>0</v>
      </c>
    </row>
    <row r="23" spans="2:7" x14ac:dyDescent="0.35">
      <c r="B23" s="70"/>
      <c r="C23" s="70"/>
      <c r="D23" s="70"/>
      <c r="E23" s="70"/>
      <c r="F23" s="70"/>
      <c r="G23" s="33">
        <f t="shared" si="1"/>
        <v>0</v>
      </c>
    </row>
    <row r="24" spans="2:7" x14ac:dyDescent="0.35">
      <c r="B24" s="70"/>
      <c r="C24" s="70"/>
      <c r="D24" s="70"/>
      <c r="E24" s="70"/>
      <c r="F24" s="70"/>
      <c r="G24" s="33">
        <f t="shared" si="0"/>
        <v>0</v>
      </c>
    </row>
    <row r="25" spans="2:7" x14ac:dyDescent="0.35">
      <c r="B25" s="70"/>
      <c r="C25" s="70"/>
      <c r="D25" s="70"/>
      <c r="E25" s="70"/>
      <c r="F25" s="70"/>
      <c r="G25" s="33">
        <f t="shared" si="0"/>
        <v>0</v>
      </c>
    </row>
    <row r="26" spans="2:7" x14ac:dyDescent="0.35">
      <c r="B26" s="70"/>
      <c r="C26" s="70"/>
      <c r="D26" s="70"/>
      <c r="E26" s="70"/>
      <c r="F26" s="70"/>
      <c r="G26" s="33">
        <f t="shared" si="0"/>
        <v>0</v>
      </c>
    </row>
    <row r="27" spans="2:7" x14ac:dyDescent="0.35">
      <c r="B27" s="70"/>
      <c r="C27" s="70"/>
      <c r="D27" s="70"/>
      <c r="E27" s="70"/>
      <c r="F27" s="70"/>
      <c r="G27" s="33">
        <f t="shared" si="0"/>
        <v>0</v>
      </c>
    </row>
    <row r="28" spans="2:7" x14ac:dyDescent="0.35">
      <c r="B28" s="70"/>
      <c r="C28" s="70"/>
      <c r="D28" s="70"/>
      <c r="E28" s="70"/>
      <c r="F28" s="70"/>
      <c r="G28" s="33">
        <f t="shared" si="0"/>
        <v>0</v>
      </c>
    </row>
    <row r="29" spans="2:7" x14ac:dyDescent="0.35">
      <c r="B29" s="70"/>
      <c r="C29" s="70"/>
      <c r="D29" s="70"/>
      <c r="E29" s="70"/>
      <c r="F29" s="70"/>
      <c r="G29" s="33">
        <f t="shared" si="0"/>
        <v>0</v>
      </c>
    </row>
    <row r="30" spans="2:7" x14ac:dyDescent="0.35">
      <c r="B30" s="70"/>
      <c r="C30" s="70"/>
      <c r="D30" s="70"/>
      <c r="E30" s="70"/>
      <c r="F30" s="70"/>
      <c r="G30" s="33">
        <f t="shared" si="0"/>
        <v>0</v>
      </c>
    </row>
    <row r="31" spans="2:7" x14ac:dyDescent="0.35">
      <c r="B31" s="70"/>
      <c r="C31" s="70"/>
      <c r="D31" s="70"/>
      <c r="E31" s="70"/>
      <c r="F31" s="70"/>
      <c r="G31" s="33">
        <f t="shared" si="0"/>
        <v>0</v>
      </c>
    </row>
    <row r="32" spans="2:7" x14ac:dyDescent="0.35">
      <c r="B32" s="70"/>
      <c r="C32" s="70"/>
      <c r="D32" s="70"/>
      <c r="E32" s="70"/>
      <c r="F32" s="70"/>
      <c r="G32" s="33">
        <f t="shared" si="0"/>
        <v>0</v>
      </c>
    </row>
    <row r="33" spans="2:7" x14ac:dyDescent="0.35">
      <c r="B33" s="70"/>
      <c r="C33" s="70"/>
      <c r="D33" s="70"/>
      <c r="E33" s="70"/>
      <c r="F33" s="70"/>
      <c r="G33" s="33">
        <f t="shared" si="0"/>
        <v>0</v>
      </c>
    </row>
    <row r="34" spans="2:7" x14ac:dyDescent="0.35">
      <c r="B34" s="70"/>
      <c r="C34" s="70"/>
      <c r="D34" s="70"/>
      <c r="E34" s="70"/>
      <c r="F34" s="70"/>
      <c r="G34" s="33">
        <f t="shared" si="0"/>
        <v>0</v>
      </c>
    </row>
    <row r="35" spans="2:7" x14ac:dyDescent="0.35">
      <c r="B35" s="71" t="s">
        <v>67</v>
      </c>
      <c r="C35" s="70"/>
      <c r="D35" s="70"/>
      <c r="E35" s="70"/>
      <c r="F35" s="70"/>
      <c r="G35" s="33">
        <f t="shared" si="0"/>
        <v>0</v>
      </c>
    </row>
    <row r="36" spans="2:7" ht="7.5" customHeight="1" thickBot="1" x14ac:dyDescent="0.4"/>
    <row r="37" spans="2:7" s="20" customFormat="1" ht="15" thickBot="1" x14ac:dyDescent="0.4">
      <c r="B37" s="32" t="s">
        <v>10</v>
      </c>
      <c r="C37" s="34"/>
      <c r="D37" s="35">
        <f t="shared" ref="D37:F37" si="2">SUM(D8:D36)</f>
        <v>3676.1400000000003</v>
      </c>
      <c r="E37" s="35">
        <f t="shared" si="2"/>
        <v>0</v>
      </c>
      <c r="F37" s="35">
        <f t="shared" si="2"/>
        <v>0</v>
      </c>
      <c r="G37" s="36">
        <f>SUM(G8:G36)</f>
        <v>3676.1400000000003</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500-000000000000}">
      <formula1>Plan_Areas</formula1>
    </dataValidation>
    <dataValidation type="list" allowBlank="1" showInputMessage="1" showErrorMessage="1" promptTitle="What type of expense is it?" prompt="Select from the drop down menue to indicate what type of expense this is." sqref="C8:C35" xr:uid="{00000000-0002-0000-0500-000001000000}">
      <formula1>Expense_Types</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12.81640625" style="8" bestFit="1" customWidth="1"/>
    <col min="5" max="5" width="13.453125" style="8" customWidth="1"/>
    <col min="6" max="6" width="13.81640625" style="8" customWidth="1"/>
    <col min="7" max="7" width="12.81640625" style="8" bestFit="1" customWidth="1"/>
    <col min="8" max="16384" width="8.7265625" style="8"/>
  </cols>
  <sheetData>
    <row r="1" spans="2:7" ht="41.15" customHeight="1" x14ac:dyDescent="0.35">
      <c r="B1" s="115" t="s">
        <v>89</v>
      </c>
      <c r="C1" s="115"/>
      <c r="D1" s="115"/>
      <c r="E1" s="115"/>
      <c r="F1" s="115"/>
      <c r="G1" s="115"/>
    </row>
    <row r="2" spans="2:7" ht="15" thickBot="1" x14ac:dyDescent="0.4"/>
    <row r="3" spans="2:7" ht="16" thickBot="1" x14ac:dyDescent="0.4">
      <c r="B3" s="28" t="s">
        <v>146</v>
      </c>
      <c r="C3" s="118" t="s">
        <v>155</v>
      </c>
      <c r="D3" s="118"/>
      <c r="E3" s="118"/>
      <c r="F3" s="118"/>
      <c r="G3" s="119"/>
    </row>
    <row r="4" spans="2:7" ht="12.75" customHeight="1" x14ac:dyDescent="0.55000000000000004">
      <c r="B4" s="6"/>
      <c r="C4" s="7"/>
    </row>
    <row r="5" spans="2:7" x14ac:dyDescent="0.35">
      <c r="C5" s="18"/>
      <c r="E5" s="19" t="s">
        <v>72</v>
      </c>
      <c r="F5" s="116" t="s">
        <v>45</v>
      </c>
      <c r="G5" s="117"/>
    </row>
    <row r="6" spans="2:7" ht="15" thickBot="1" x14ac:dyDescent="0.4"/>
    <row r="7" spans="2:7" ht="15" thickBot="1" x14ac:dyDescent="0.4">
      <c r="B7" s="29" t="s">
        <v>73</v>
      </c>
      <c r="C7" s="30" t="s">
        <v>16</v>
      </c>
      <c r="D7" s="30" t="s">
        <v>0</v>
      </c>
      <c r="E7" s="30" t="s">
        <v>1</v>
      </c>
      <c r="F7" s="30" t="s">
        <v>2</v>
      </c>
      <c r="G7" s="31" t="s">
        <v>3</v>
      </c>
    </row>
    <row r="8" spans="2:7" x14ac:dyDescent="0.35">
      <c r="B8" s="70" t="s">
        <v>125</v>
      </c>
      <c r="C8" s="69" t="s">
        <v>7</v>
      </c>
      <c r="D8" s="100">
        <v>8000</v>
      </c>
      <c r="E8" s="100">
        <v>8000</v>
      </c>
      <c r="F8" s="100">
        <v>8000</v>
      </c>
      <c r="G8" s="33">
        <f>SUM(D8:F8)</f>
        <v>24000</v>
      </c>
    </row>
    <row r="9" spans="2:7" x14ac:dyDescent="0.35">
      <c r="B9" s="70" t="s">
        <v>126</v>
      </c>
      <c r="C9" s="70" t="s">
        <v>51</v>
      </c>
      <c r="D9" s="99">
        <v>1800</v>
      </c>
      <c r="E9" s="99">
        <v>1800</v>
      </c>
      <c r="F9" s="99">
        <v>1800</v>
      </c>
      <c r="G9" s="33">
        <f t="shared" ref="G9:G35" si="0">SUM(D9:F9)</f>
        <v>5400</v>
      </c>
    </row>
    <row r="10" spans="2:7" x14ac:dyDescent="0.35">
      <c r="B10" s="70"/>
      <c r="C10" s="70"/>
      <c r="D10" s="99"/>
      <c r="E10" s="99"/>
      <c r="F10" s="99"/>
      <c r="G10" s="33">
        <f t="shared" si="0"/>
        <v>0</v>
      </c>
    </row>
    <row r="11" spans="2:7" x14ac:dyDescent="0.35">
      <c r="B11" s="70" t="s">
        <v>127</v>
      </c>
      <c r="C11" s="70" t="s">
        <v>7</v>
      </c>
      <c r="D11" s="99">
        <v>1500</v>
      </c>
      <c r="E11" s="99"/>
      <c r="F11" s="99"/>
      <c r="G11" s="33">
        <f t="shared" si="0"/>
        <v>1500</v>
      </c>
    </row>
    <row r="12" spans="2:7" x14ac:dyDescent="0.35">
      <c r="B12" s="70" t="s">
        <v>128</v>
      </c>
      <c r="C12" s="70" t="s">
        <v>51</v>
      </c>
      <c r="D12" s="99">
        <f>225*2</f>
        <v>450</v>
      </c>
      <c r="E12" s="99"/>
      <c r="F12" s="99"/>
      <c r="G12" s="33">
        <f t="shared" si="0"/>
        <v>450</v>
      </c>
    </row>
    <row r="13" spans="2:7" x14ac:dyDescent="0.35">
      <c r="B13" s="70"/>
      <c r="C13" s="70"/>
      <c r="D13" s="99"/>
      <c r="E13" s="99"/>
      <c r="F13" s="99"/>
      <c r="G13" s="33">
        <f t="shared" si="0"/>
        <v>0</v>
      </c>
    </row>
    <row r="14" spans="2:7" x14ac:dyDescent="0.35">
      <c r="B14" s="70" t="s">
        <v>129</v>
      </c>
      <c r="C14" s="70" t="s">
        <v>7</v>
      </c>
      <c r="D14" s="99">
        <v>1000</v>
      </c>
      <c r="E14" s="99"/>
      <c r="F14" s="99"/>
      <c r="G14" s="33">
        <f t="shared" si="0"/>
        <v>1000</v>
      </c>
    </row>
    <row r="15" spans="2:7" x14ac:dyDescent="0.35">
      <c r="B15" s="70"/>
      <c r="C15" s="70"/>
      <c r="D15" s="99"/>
      <c r="E15" s="99"/>
      <c r="F15" s="99"/>
      <c r="G15" s="33">
        <f t="shared" si="0"/>
        <v>0</v>
      </c>
    </row>
    <row r="16" spans="2:7" x14ac:dyDescent="0.35">
      <c r="B16" s="70" t="s">
        <v>130</v>
      </c>
      <c r="C16" s="70" t="s">
        <v>7</v>
      </c>
      <c r="D16" s="99" t="s">
        <v>113</v>
      </c>
      <c r="E16" s="99">
        <v>400</v>
      </c>
      <c r="F16" s="99">
        <v>400</v>
      </c>
      <c r="G16" s="33">
        <f t="shared" si="0"/>
        <v>800</v>
      </c>
    </row>
    <row r="17" spans="2:7" x14ac:dyDescent="0.35">
      <c r="B17" s="70" t="s">
        <v>131</v>
      </c>
      <c r="C17" s="70" t="s">
        <v>51</v>
      </c>
      <c r="D17" s="99"/>
      <c r="E17" s="99">
        <v>150</v>
      </c>
      <c r="F17" s="99">
        <v>150</v>
      </c>
      <c r="G17" s="33">
        <f t="shared" si="0"/>
        <v>300</v>
      </c>
    </row>
    <row r="18" spans="2:7" x14ac:dyDescent="0.35">
      <c r="B18" s="70"/>
      <c r="C18" s="70"/>
      <c r="D18" s="99"/>
      <c r="E18" s="99"/>
      <c r="F18" s="99"/>
      <c r="G18" s="33">
        <f t="shared" si="0"/>
        <v>0</v>
      </c>
    </row>
    <row r="19" spans="2:7" x14ac:dyDescent="0.35">
      <c r="B19" s="70" t="s">
        <v>132</v>
      </c>
      <c r="C19" s="70" t="s">
        <v>7</v>
      </c>
      <c r="D19" s="99"/>
      <c r="E19" s="99">
        <v>750</v>
      </c>
      <c r="F19" s="99"/>
      <c r="G19" s="33">
        <f t="shared" si="0"/>
        <v>750</v>
      </c>
    </row>
    <row r="20" spans="2:7" x14ac:dyDescent="0.35">
      <c r="B20" s="70" t="s">
        <v>133</v>
      </c>
      <c r="C20" s="70" t="s">
        <v>51</v>
      </c>
      <c r="D20" s="99"/>
      <c r="E20" s="99">
        <v>75</v>
      </c>
      <c r="F20" s="99"/>
      <c r="G20" s="33">
        <f>SUM(D20:F20)</f>
        <v>75</v>
      </c>
    </row>
    <row r="21" spans="2:7" x14ac:dyDescent="0.35">
      <c r="B21" s="70"/>
      <c r="C21" s="70"/>
      <c r="D21" s="99"/>
      <c r="E21" s="99"/>
      <c r="F21" s="99"/>
      <c r="G21" s="33">
        <f t="shared" ref="G21:G23" si="1">SUM(D21:F21)</f>
        <v>0</v>
      </c>
    </row>
    <row r="22" spans="2:7" x14ac:dyDescent="0.35">
      <c r="B22" s="70" t="s">
        <v>134</v>
      </c>
      <c r="C22" s="70" t="s">
        <v>7</v>
      </c>
      <c r="D22" s="99"/>
      <c r="E22" s="99">
        <v>150</v>
      </c>
      <c r="F22" s="99"/>
      <c r="G22" s="33">
        <f t="shared" si="1"/>
        <v>150</v>
      </c>
    </row>
    <row r="23" spans="2:7" x14ac:dyDescent="0.35">
      <c r="B23" s="70" t="s">
        <v>135</v>
      </c>
      <c r="C23" s="70" t="s">
        <v>51</v>
      </c>
      <c r="D23" s="99"/>
      <c r="E23" s="99">
        <v>75</v>
      </c>
      <c r="F23" s="99"/>
      <c r="G23" s="33">
        <f t="shared" si="1"/>
        <v>75</v>
      </c>
    </row>
    <row r="24" spans="2:7" x14ac:dyDescent="0.35">
      <c r="B24" s="70"/>
      <c r="C24" s="70"/>
      <c r="D24" s="99"/>
      <c r="E24" s="99"/>
      <c r="F24" s="99"/>
      <c r="G24" s="33">
        <f t="shared" si="0"/>
        <v>0</v>
      </c>
    </row>
    <row r="25" spans="2:7" x14ac:dyDescent="0.35">
      <c r="B25" s="70" t="s">
        <v>136</v>
      </c>
      <c r="C25" s="70" t="s">
        <v>7</v>
      </c>
      <c r="D25" s="99"/>
      <c r="E25" s="99">
        <v>750</v>
      </c>
      <c r="F25" s="99">
        <v>750</v>
      </c>
      <c r="G25" s="33">
        <f t="shared" si="0"/>
        <v>1500</v>
      </c>
    </row>
    <row r="26" spans="2:7" x14ac:dyDescent="0.35">
      <c r="B26" s="70"/>
      <c r="C26" s="70"/>
      <c r="D26" s="99"/>
      <c r="E26" s="99"/>
      <c r="F26" s="99"/>
      <c r="G26" s="33">
        <f t="shared" si="0"/>
        <v>0</v>
      </c>
    </row>
    <row r="27" spans="2:7" x14ac:dyDescent="0.35">
      <c r="B27" s="70" t="s">
        <v>142</v>
      </c>
      <c r="C27" s="70" t="s">
        <v>159</v>
      </c>
      <c r="D27" s="99">
        <f>ROUND(3231*1.37*0.5,0)</f>
        <v>2213</v>
      </c>
      <c r="E27" s="99">
        <f>ROUND(D27*1.03,0)</f>
        <v>2279</v>
      </c>
      <c r="F27" s="99">
        <f>ROUND(E27*1.03,0)</f>
        <v>2347</v>
      </c>
      <c r="G27" s="33">
        <f t="shared" si="0"/>
        <v>6839</v>
      </c>
    </row>
    <row r="28" spans="2:7" x14ac:dyDescent="0.35">
      <c r="B28" s="70"/>
      <c r="C28" s="70"/>
      <c r="D28" s="70"/>
      <c r="E28" s="70"/>
      <c r="F28" s="70"/>
      <c r="G28" s="33">
        <f t="shared" si="0"/>
        <v>0</v>
      </c>
    </row>
    <row r="29" spans="2:7" x14ac:dyDescent="0.35">
      <c r="B29" s="70"/>
      <c r="C29" s="70"/>
      <c r="D29" s="70"/>
      <c r="E29" s="70"/>
      <c r="F29" s="70"/>
      <c r="G29" s="33">
        <f t="shared" si="0"/>
        <v>0</v>
      </c>
    </row>
    <row r="30" spans="2:7" x14ac:dyDescent="0.35">
      <c r="B30" s="70"/>
      <c r="C30" s="70"/>
      <c r="D30" s="70"/>
      <c r="E30" s="70"/>
      <c r="F30" s="70"/>
      <c r="G30" s="33">
        <f t="shared" si="0"/>
        <v>0</v>
      </c>
    </row>
    <row r="31" spans="2:7" x14ac:dyDescent="0.35">
      <c r="B31" s="70"/>
      <c r="C31" s="70"/>
      <c r="D31" s="70"/>
      <c r="E31" s="70"/>
      <c r="F31" s="70"/>
      <c r="G31" s="33">
        <f t="shared" si="0"/>
        <v>0</v>
      </c>
    </row>
    <row r="32" spans="2:7" x14ac:dyDescent="0.35">
      <c r="B32" s="70"/>
      <c r="C32" s="70"/>
      <c r="D32" s="70"/>
      <c r="E32" s="70"/>
      <c r="F32" s="70"/>
      <c r="G32" s="33">
        <f t="shared" si="0"/>
        <v>0</v>
      </c>
    </row>
    <row r="33" spans="2:7" x14ac:dyDescent="0.35">
      <c r="B33" s="70"/>
      <c r="C33" s="70"/>
      <c r="D33" s="70"/>
      <c r="E33" s="70"/>
      <c r="F33" s="70"/>
      <c r="G33" s="33">
        <f t="shared" si="0"/>
        <v>0</v>
      </c>
    </row>
    <row r="34" spans="2:7" x14ac:dyDescent="0.35">
      <c r="B34" s="70"/>
      <c r="C34" s="70"/>
      <c r="D34" s="70"/>
      <c r="E34" s="70"/>
      <c r="F34" s="70"/>
      <c r="G34" s="33">
        <f t="shared" si="0"/>
        <v>0</v>
      </c>
    </row>
    <row r="35" spans="2:7" x14ac:dyDescent="0.35">
      <c r="B35" s="71" t="s">
        <v>67</v>
      </c>
      <c r="C35" s="70"/>
      <c r="D35" s="70"/>
      <c r="E35" s="70"/>
      <c r="F35" s="70"/>
      <c r="G35" s="33">
        <f t="shared" si="0"/>
        <v>0</v>
      </c>
    </row>
    <row r="36" spans="2:7" ht="7.5" customHeight="1" thickBot="1" x14ac:dyDescent="0.4"/>
    <row r="37" spans="2:7" s="20" customFormat="1" ht="15" thickBot="1" x14ac:dyDescent="0.4">
      <c r="B37" s="32" t="s">
        <v>10</v>
      </c>
      <c r="C37" s="34"/>
      <c r="D37" s="35">
        <f t="shared" ref="D37:F37" si="2">SUM(D8:D36)</f>
        <v>14963</v>
      </c>
      <c r="E37" s="35">
        <f t="shared" si="2"/>
        <v>14429</v>
      </c>
      <c r="F37" s="35">
        <f t="shared" si="2"/>
        <v>13447</v>
      </c>
      <c r="G37" s="36">
        <f>SUM(G8:G36)</f>
        <v>42839</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600-000000000000}">
      <formula1>Expense_Types</formula1>
    </dataValidation>
    <dataValidation type="list" showInputMessage="1" showErrorMessage="1" promptTitle="Primary Plan Area" prompt="What Plan Area does this project primarily address?" sqref="F5:G5" xr:uid="{00000000-0002-0000-0600-000001000000}">
      <formula1>Plan_Areas</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11.453125" style="8" customWidth="1"/>
    <col min="5" max="6" width="10.453125" style="8" customWidth="1"/>
    <col min="7" max="7" width="11.81640625" style="8" bestFit="1" customWidth="1"/>
    <col min="8" max="16384" width="8.7265625" style="8"/>
  </cols>
  <sheetData>
    <row r="1" spans="2:7" ht="41.15" customHeight="1" x14ac:dyDescent="0.35">
      <c r="B1" s="115" t="s">
        <v>89</v>
      </c>
      <c r="C1" s="115"/>
      <c r="D1" s="115"/>
      <c r="E1" s="115"/>
      <c r="F1" s="115"/>
      <c r="G1" s="115"/>
    </row>
    <row r="2" spans="2:7" ht="15" thickBot="1" x14ac:dyDescent="0.4"/>
    <row r="3" spans="2:7" ht="16" thickBot="1" x14ac:dyDescent="0.4">
      <c r="B3" s="28" t="s">
        <v>147</v>
      </c>
      <c r="C3" s="118" t="s">
        <v>153</v>
      </c>
      <c r="D3" s="118"/>
      <c r="E3" s="118"/>
      <c r="F3" s="118"/>
      <c r="G3" s="119"/>
    </row>
    <row r="4" spans="2:7" ht="12.75" customHeight="1" x14ac:dyDescent="0.55000000000000004">
      <c r="B4" s="6"/>
      <c r="C4" s="7"/>
    </row>
    <row r="5" spans="2:7" x14ac:dyDescent="0.35">
      <c r="C5" s="18"/>
      <c r="E5" s="19" t="s">
        <v>72</v>
      </c>
      <c r="F5" s="116" t="s">
        <v>46</v>
      </c>
      <c r="G5" s="117"/>
    </row>
    <row r="6" spans="2:7" ht="15" thickBot="1" x14ac:dyDescent="0.4"/>
    <row r="7" spans="2:7" ht="15" thickBot="1" x14ac:dyDescent="0.4">
      <c r="B7" s="29" t="s">
        <v>73</v>
      </c>
      <c r="C7" s="30" t="s">
        <v>16</v>
      </c>
      <c r="D7" s="30" t="s">
        <v>0</v>
      </c>
      <c r="E7" s="30" t="s">
        <v>1</v>
      </c>
      <c r="F7" s="30" t="s">
        <v>2</v>
      </c>
      <c r="G7" s="31" t="s">
        <v>3</v>
      </c>
    </row>
    <row r="8" spans="2:7" x14ac:dyDescent="0.35">
      <c r="B8" s="70" t="s">
        <v>137</v>
      </c>
      <c r="C8" s="69" t="s">
        <v>50</v>
      </c>
      <c r="D8" s="102"/>
      <c r="E8" s="102"/>
      <c r="F8" s="102"/>
      <c r="G8" s="33">
        <f>SUM(D8:F8)</f>
        <v>0</v>
      </c>
    </row>
    <row r="9" spans="2:7" x14ac:dyDescent="0.35">
      <c r="B9" s="70" t="s">
        <v>138</v>
      </c>
      <c r="C9" s="70" t="s">
        <v>5</v>
      </c>
      <c r="D9" s="101">
        <f>8*250</f>
        <v>2000</v>
      </c>
      <c r="E9" s="101"/>
      <c r="F9" s="101"/>
      <c r="G9" s="33">
        <f t="shared" ref="G9:G35" si="0">SUM(D9:F9)</f>
        <v>2000</v>
      </c>
    </row>
    <row r="10" spans="2:7" x14ac:dyDescent="0.35">
      <c r="B10" s="70"/>
      <c r="C10" s="70"/>
      <c r="D10" s="101"/>
      <c r="E10" s="101"/>
      <c r="F10" s="101"/>
      <c r="G10" s="33">
        <f t="shared" si="0"/>
        <v>0</v>
      </c>
    </row>
    <row r="11" spans="2:7" x14ac:dyDescent="0.35">
      <c r="B11" s="70" t="s">
        <v>121</v>
      </c>
      <c r="C11" s="70" t="s">
        <v>50</v>
      </c>
      <c r="D11" s="101">
        <v>0</v>
      </c>
      <c r="E11" s="101"/>
      <c r="F11" s="101"/>
      <c r="G11" s="33">
        <f t="shared" si="0"/>
        <v>0</v>
      </c>
    </row>
    <row r="12" spans="2:7" x14ac:dyDescent="0.35">
      <c r="B12" s="70" t="s">
        <v>122</v>
      </c>
      <c r="C12" s="70" t="s">
        <v>5</v>
      </c>
      <c r="D12" s="101">
        <f>175*2</f>
        <v>350</v>
      </c>
      <c r="E12" s="101"/>
      <c r="F12" s="101"/>
      <c r="G12" s="33">
        <f t="shared" si="0"/>
        <v>350</v>
      </c>
    </row>
    <row r="13" spans="2:7" x14ac:dyDescent="0.35">
      <c r="B13" s="70"/>
      <c r="C13" s="70"/>
      <c r="D13" s="101"/>
      <c r="E13" s="101"/>
      <c r="F13" s="101"/>
      <c r="G13" s="33">
        <f t="shared" si="0"/>
        <v>0</v>
      </c>
    </row>
    <row r="14" spans="2:7" x14ac:dyDescent="0.35">
      <c r="B14" s="70" t="s">
        <v>123</v>
      </c>
      <c r="C14" s="70" t="s">
        <v>50</v>
      </c>
      <c r="D14" s="101"/>
      <c r="E14" s="101">
        <v>432</v>
      </c>
      <c r="F14" s="101">
        <v>432</v>
      </c>
      <c r="G14" s="33">
        <f t="shared" si="0"/>
        <v>864</v>
      </c>
    </row>
    <row r="15" spans="2:7" x14ac:dyDescent="0.35">
      <c r="B15" s="70"/>
      <c r="C15" s="70"/>
      <c r="D15" s="101"/>
      <c r="E15" s="101"/>
      <c r="F15" s="101"/>
      <c r="G15" s="33">
        <f t="shared" si="0"/>
        <v>0</v>
      </c>
    </row>
    <row r="16" spans="2:7" x14ac:dyDescent="0.35">
      <c r="B16" s="70" t="s">
        <v>124</v>
      </c>
      <c r="C16" s="70" t="s">
        <v>50</v>
      </c>
      <c r="D16" s="101">
        <f>50*2</f>
        <v>100</v>
      </c>
      <c r="E16" s="101"/>
      <c r="F16" s="101"/>
      <c r="G16" s="33">
        <f t="shared" si="0"/>
        <v>100</v>
      </c>
    </row>
    <row r="17" spans="2:7" x14ac:dyDescent="0.35">
      <c r="B17" s="70"/>
      <c r="C17" s="70"/>
      <c r="D17" s="101"/>
      <c r="E17" s="101"/>
      <c r="F17" s="101"/>
      <c r="G17" s="33">
        <f t="shared" si="0"/>
        <v>0</v>
      </c>
    </row>
    <row r="18" spans="2:7" x14ac:dyDescent="0.35">
      <c r="B18" s="70" t="s">
        <v>143</v>
      </c>
      <c r="C18" s="70" t="s">
        <v>11</v>
      </c>
      <c r="D18" s="101">
        <f>52*22</f>
        <v>1144</v>
      </c>
      <c r="E18" s="101"/>
      <c r="F18" s="101"/>
      <c r="G18" s="33">
        <f t="shared" si="0"/>
        <v>1144</v>
      </c>
    </row>
    <row r="19" spans="2:7" x14ac:dyDescent="0.35">
      <c r="B19" s="70" t="s">
        <v>142</v>
      </c>
      <c r="C19" s="70" t="s">
        <v>159</v>
      </c>
      <c r="D19" s="101">
        <f>ROUND(3334*0.2*1.37,0)</f>
        <v>914</v>
      </c>
      <c r="E19" s="101"/>
      <c r="F19" s="101"/>
      <c r="G19" s="33">
        <f t="shared" si="0"/>
        <v>914</v>
      </c>
    </row>
    <row r="20" spans="2:7" x14ac:dyDescent="0.35">
      <c r="B20" s="70"/>
      <c r="C20" s="70"/>
      <c r="D20" s="101"/>
      <c r="E20" s="101"/>
      <c r="F20" s="101"/>
      <c r="G20" s="33">
        <f>SUM(D20:F20)</f>
        <v>0</v>
      </c>
    </row>
    <row r="21" spans="2:7" x14ac:dyDescent="0.35">
      <c r="B21" s="70"/>
      <c r="C21" s="70"/>
      <c r="D21" s="101"/>
      <c r="E21" s="101"/>
      <c r="F21" s="101"/>
      <c r="G21" s="33">
        <f t="shared" ref="G21:G23" si="1">SUM(D21:F21)</f>
        <v>0</v>
      </c>
    </row>
    <row r="22" spans="2:7" x14ac:dyDescent="0.35">
      <c r="B22" s="70"/>
      <c r="C22" s="70"/>
      <c r="D22" s="101"/>
      <c r="E22" s="101"/>
      <c r="F22" s="101"/>
      <c r="G22" s="33">
        <f t="shared" si="1"/>
        <v>0</v>
      </c>
    </row>
    <row r="23" spans="2:7" x14ac:dyDescent="0.35">
      <c r="B23" s="70"/>
      <c r="C23" s="70"/>
      <c r="D23" s="70"/>
      <c r="E23" s="70"/>
      <c r="F23" s="70"/>
      <c r="G23" s="33">
        <f t="shared" si="1"/>
        <v>0</v>
      </c>
    </row>
    <row r="24" spans="2:7" x14ac:dyDescent="0.35">
      <c r="B24" s="70"/>
      <c r="C24" s="70"/>
      <c r="D24" s="70"/>
      <c r="E24" s="70"/>
      <c r="F24" s="70"/>
      <c r="G24" s="33">
        <f t="shared" si="0"/>
        <v>0</v>
      </c>
    </row>
    <row r="25" spans="2:7" x14ac:dyDescent="0.35">
      <c r="B25" s="70"/>
      <c r="C25" s="70"/>
      <c r="D25" s="70"/>
      <c r="E25" s="70"/>
      <c r="F25" s="70"/>
      <c r="G25" s="33">
        <f t="shared" si="0"/>
        <v>0</v>
      </c>
    </row>
    <row r="26" spans="2:7" x14ac:dyDescent="0.35">
      <c r="B26" s="70"/>
      <c r="C26" s="70"/>
      <c r="D26" s="70"/>
      <c r="E26" s="70"/>
      <c r="F26" s="70"/>
      <c r="G26" s="33">
        <f t="shared" si="0"/>
        <v>0</v>
      </c>
    </row>
    <row r="27" spans="2:7" x14ac:dyDescent="0.35">
      <c r="B27" s="70"/>
      <c r="C27" s="70"/>
      <c r="D27" s="70"/>
      <c r="E27" s="70"/>
      <c r="F27" s="70"/>
      <c r="G27" s="33">
        <f t="shared" si="0"/>
        <v>0</v>
      </c>
    </row>
    <row r="28" spans="2:7" x14ac:dyDescent="0.35">
      <c r="B28" s="70"/>
      <c r="C28" s="70"/>
      <c r="D28" s="70"/>
      <c r="E28" s="70"/>
      <c r="F28" s="70"/>
      <c r="G28" s="33">
        <f t="shared" si="0"/>
        <v>0</v>
      </c>
    </row>
    <row r="29" spans="2:7" x14ac:dyDescent="0.35">
      <c r="B29" s="70"/>
      <c r="C29" s="70"/>
      <c r="D29" s="70"/>
      <c r="E29" s="70"/>
      <c r="F29" s="70"/>
      <c r="G29" s="33">
        <f t="shared" si="0"/>
        <v>0</v>
      </c>
    </row>
    <row r="30" spans="2:7" x14ac:dyDescent="0.35">
      <c r="B30" s="70"/>
      <c r="C30" s="70"/>
      <c r="D30" s="70"/>
      <c r="E30" s="70"/>
      <c r="F30" s="70"/>
      <c r="G30" s="33">
        <f t="shared" si="0"/>
        <v>0</v>
      </c>
    </row>
    <row r="31" spans="2:7" x14ac:dyDescent="0.35">
      <c r="B31" s="70"/>
      <c r="C31" s="70"/>
      <c r="D31" s="70"/>
      <c r="E31" s="70"/>
      <c r="F31" s="70"/>
      <c r="G31" s="33">
        <f t="shared" si="0"/>
        <v>0</v>
      </c>
    </row>
    <row r="32" spans="2:7" x14ac:dyDescent="0.35">
      <c r="B32" s="70"/>
      <c r="C32" s="70"/>
      <c r="D32" s="70"/>
      <c r="E32" s="70"/>
      <c r="F32" s="70"/>
      <c r="G32" s="33">
        <f t="shared" si="0"/>
        <v>0</v>
      </c>
    </row>
    <row r="33" spans="2:7" x14ac:dyDescent="0.35">
      <c r="B33" s="70"/>
      <c r="C33" s="70"/>
      <c r="D33" s="70"/>
      <c r="E33" s="70"/>
      <c r="F33" s="70"/>
      <c r="G33" s="33">
        <f t="shared" si="0"/>
        <v>0</v>
      </c>
    </row>
    <row r="34" spans="2:7" x14ac:dyDescent="0.35">
      <c r="B34" s="70"/>
      <c r="C34" s="70"/>
      <c r="D34" s="70"/>
      <c r="E34" s="70"/>
      <c r="F34" s="70"/>
      <c r="G34" s="33">
        <f t="shared" si="0"/>
        <v>0</v>
      </c>
    </row>
    <row r="35" spans="2:7" x14ac:dyDescent="0.35">
      <c r="B35" s="71" t="s">
        <v>67</v>
      </c>
      <c r="C35" s="70"/>
      <c r="D35" s="70"/>
      <c r="E35" s="70"/>
      <c r="F35" s="70"/>
      <c r="G35" s="33">
        <f t="shared" si="0"/>
        <v>0</v>
      </c>
    </row>
    <row r="36" spans="2:7" ht="7.5" customHeight="1" thickBot="1" x14ac:dyDescent="0.4"/>
    <row r="37" spans="2:7" s="20" customFormat="1" ht="15" thickBot="1" x14ac:dyDescent="0.4">
      <c r="B37" s="32" t="s">
        <v>10</v>
      </c>
      <c r="C37" s="34"/>
      <c r="D37" s="35">
        <f t="shared" ref="D37:F37" si="2">SUM(D8:D36)</f>
        <v>4508</v>
      </c>
      <c r="E37" s="35">
        <f t="shared" si="2"/>
        <v>432</v>
      </c>
      <c r="F37" s="35">
        <f t="shared" si="2"/>
        <v>432</v>
      </c>
      <c r="G37" s="36">
        <f>SUM(G8:G36)</f>
        <v>5372</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700-000000000000}">
      <formula1>Plan_Areas</formula1>
    </dataValidation>
    <dataValidation type="list" allowBlank="1" showInputMessage="1" showErrorMessage="1" promptTitle="What type of expense is it?" prompt="Select from the drop down menue to indicate what type of expense this is." sqref="C8:C35" xr:uid="{00000000-0002-0000-0700-000001000000}">
      <formula1>Expense_Types</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11.81640625" style="8" bestFit="1" customWidth="1"/>
    <col min="5" max="6" width="10.453125" style="8" customWidth="1"/>
    <col min="7" max="7" width="11.81640625" style="8" bestFit="1" customWidth="1"/>
    <col min="8" max="16384" width="8.7265625" style="8"/>
  </cols>
  <sheetData>
    <row r="1" spans="2:7" ht="41.15" customHeight="1" x14ac:dyDescent="0.35">
      <c r="B1" s="115" t="s">
        <v>89</v>
      </c>
      <c r="C1" s="115"/>
      <c r="D1" s="115"/>
      <c r="E1" s="115"/>
      <c r="F1" s="115"/>
      <c r="G1" s="115"/>
    </row>
    <row r="2" spans="2:7" ht="15" thickBot="1" x14ac:dyDescent="0.4"/>
    <row r="3" spans="2:7" ht="16" thickBot="1" x14ac:dyDescent="0.4">
      <c r="B3" s="28" t="s">
        <v>148</v>
      </c>
      <c r="C3" s="118" t="s">
        <v>152</v>
      </c>
      <c r="D3" s="118"/>
      <c r="E3" s="118"/>
      <c r="F3" s="118"/>
      <c r="G3" s="119"/>
    </row>
    <row r="4" spans="2:7" ht="12.75" customHeight="1" x14ac:dyDescent="0.55000000000000004">
      <c r="B4" s="6"/>
      <c r="C4" s="7"/>
    </row>
    <row r="5" spans="2:7" x14ac:dyDescent="0.35">
      <c r="C5" s="18"/>
      <c r="E5" s="19" t="s">
        <v>72</v>
      </c>
      <c r="F5" s="116" t="s">
        <v>8</v>
      </c>
      <c r="G5" s="117"/>
    </row>
    <row r="6" spans="2:7" ht="15" thickBot="1" x14ac:dyDescent="0.4"/>
    <row r="7" spans="2:7" ht="15" thickBot="1" x14ac:dyDescent="0.4">
      <c r="B7" s="29" t="s">
        <v>73</v>
      </c>
      <c r="C7" s="30" t="s">
        <v>16</v>
      </c>
      <c r="D7" s="30" t="s">
        <v>0</v>
      </c>
      <c r="E7" s="30" t="s">
        <v>1</v>
      </c>
      <c r="F7" s="30" t="s">
        <v>2</v>
      </c>
      <c r="G7" s="31" t="s">
        <v>3</v>
      </c>
    </row>
    <row r="8" spans="2:7" x14ac:dyDescent="0.35">
      <c r="B8" s="70" t="s">
        <v>116</v>
      </c>
      <c r="C8" s="69" t="s">
        <v>50</v>
      </c>
      <c r="D8" s="69"/>
      <c r="E8" s="69">
        <v>600</v>
      </c>
      <c r="F8" s="69"/>
      <c r="G8" s="33">
        <f>SUM(D8:F8)</f>
        <v>600</v>
      </c>
    </row>
    <row r="9" spans="2:7" x14ac:dyDescent="0.35">
      <c r="B9" s="70" t="s">
        <v>117</v>
      </c>
      <c r="C9" s="70" t="s">
        <v>51</v>
      </c>
      <c r="D9" s="70">
        <v>510</v>
      </c>
      <c r="E9" s="70"/>
      <c r="F9" s="70"/>
      <c r="G9" s="33">
        <f t="shared" ref="G9:G35" si="0">SUM(D9:F9)</f>
        <v>510</v>
      </c>
    </row>
    <row r="10" spans="2:7" x14ac:dyDescent="0.35">
      <c r="B10" s="70" t="s">
        <v>141</v>
      </c>
      <c r="C10" s="70" t="s">
        <v>11</v>
      </c>
      <c r="D10" s="70">
        <v>2500</v>
      </c>
      <c r="E10" s="70">
        <v>2500</v>
      </c>
      <c r="F10" s="70"/>
      <c r="G10" s="33">
        <f t="shared" si="0"/>
        <v>5000</v>
      </c>
    </row>
    <row r="11" spans="2:7" x14ac:dyDescent="0.35">
      <c r="B11" s="70"/>
      <c r="C11" s="70"/>
      <c r="D11" s="99"/>
      <c r="E11" s="70"/>
      <c r="F11" s="70"/>
      <c r="G11" s="33">
        <f t="shared" si="0"/>
        <v>0</v>
      </c>
    </row>
    <row r="12" spans="2:7" x14ac:dyDescent="0.35">
      <c r="B12" s="70"/>
      <c r="C12" s="70"/>
      <c r="D12" s="70"/>
      <c r="E12" s="70"/>
      <c r="F12" s="70"/>
      <c r="G12" s="33">
        <f t="shared" si="0"/>
        <v>0</v>
      </c>
    </row>
    <row r="13" spans="2:7" x14ac:dyDescent="0.35">
      <c r="B13" s="70"/>
      <c r="C13" s="70"/>
      <c r="D13" s="70"/>
      <c r="E13" s="70"/>
      <c r="F13" s="70"/>
      <c r="G13" s="33">
        <f t="shared" si="0"/>
        <v>0</v>
      </c>
    </row>
    <row r="14" spans="2:7" x14ac:dyDescent="0.35">
      <c r="B14" s="70"/>
      <c r="C14" s="70"/>
      <c r="D14" s="70"/>
      <c r="E14" s="70"/>
      <c r="F14" s="70"/>
      <c r="G14" s="33">
        <f t="shared" si="0"/>
        <v>0</v>
      </c>
    </row>
    <row r="15" spans="2:7" x14ac:dyDescent="0.35">
      <c r="B15" s="70"/>
      <c r="C15" s="70"/>
      <c r="D15" s="70"/>
      <c r="E15" s="70"/>
      <c r="F15" s="70"/>
      <c r="G15" s="33">
        <f t="shared" si="0"/>
        <v>0</v>
      </c>
    </row>
    <row r="16" spans="2:7" x14ac:dyDescent="0.35">
      <c r="B16" s="70"/>
      <c r="C16" s="70"/>
      <c r="D16" s="70"/>
      <c r="E16" s="70"/>
      <c r="F16" s="70"/>
      <c r="G16" s="33">
        <f t="shared" si="0"/>
        <v>0</v>
      </c>
    </row>
    <row r="17" spans="2:7" x14ac:dyDescent="0.35">
      <c r="B17" s="70"/>
      <c r="C17" s="70"/>
      <c r="D17" s="70"/>
      <c r="E17" s="70"/>
      <c r="F17" s="70"/>
      <c r="G17" s="33">
        <f t="shared" si="0"/>
        <v>0</v>
      </c>
    </row>
    <row r="18" spans="2:7" x14ac:dyDescent="0.35">
      <c r="B18" s="70"/>
      <c r="C18" s="70"/>
      <c r="D18" s="70"/>
      <c r="E18" s="70"/>
      <c r="F18" s="70"/>
      <c r="G18" s="33">
        <f t="shared" si="0"/>
        <v>0</v>
      </c>
    </row>
    <row r="19" spans="2:7" x14ac:dyDescent="0.35">
      <c r="B19" s="70"/>
      <c r="C19" s="70"/>
      <c r="D19" s="70"/>
      <c r="E19" s="70"/>
      <c r="F19" s="70"/>
      <c r="G19" s="33">
        <f t="shared" si="0"/>
        <v>0</v>
      </c>
    </row>
    <row r="20" spans="2:7" x14ac:dyDescent="0.35">
      <c r="B20" s="70"/>
      <c r="C20" s="70"/>
      <c r="D20" s="70"/>
      <c r="E20" s="70"/>
      <c r="F20" s="70"/>
      <c r="G20" s="33">
        <f>SUM(D20:F20)</f>
        <v>0</v>
      </c>
    </row>
    <row r="21" spans="2:7" x14ac:dyDescent="0.35">
      <c r="B21" s="70"/>
      <c r="C21" s="70"/>
      <c r="D21" s="70"/>
      <c r="E21" s="70"/>
      <c r="F21" s="70"/>
      <c r="G21" s="33">
        <f t="shared" ref="G21:G23" si="1">SUM(D21:F21)</f>
        <v>0</v>
      </c>
    </row>
    <row r="22" spans="2:7" x14ac:dyDescent="0.35">
      <c r="B22" s="70"/>
      <c r="C22" s="70"/>
      <c r="D22" s="70"/>
      <c r="E22" s="70"/>
      <c r="F22" s="70"/>
      <c r="G22" s="33">
        <f t="shared" si="1"/>
        <v>0</v>
      </c>
    </row>
    <row r="23" spans="2:7" x14ac:dyDescent="0.35">
      <c r="B23" s="70"/>
      <c r="C23" s="70"/>
      <c r="D23" s="70"/>
      <c r="E23" s="70"/>
      <c r="F23" s="70"/>
      <c r="G23" s="33">
        <f t="shared" si="1"/>
        <v>0</v>
      </c>
    </row>
    <row r="24" spans="2:7" x14ac:dyDescent="0.35">
      <c r="B24" s="70"/>
      <c r="C24" s="70"/>
      <c r="D24" s="70"/>
      <c r="E24" s="70"/>
      <c r="F24" s="70"/>
      <c r="G24" s="33">
        <f t="shared" si="0"/>
        <v>0</v>
      </c>
    </row>
    <row r="25" spans="2:7" x14ac:dyDescent="0.35">
      <c r="B25" s="70"/>
      <c r="C25" s="70"/>
      <c r="D25" s="70"/>
      <c r="E25" s="70"/>
      <c r="F25" s="70"/>
      <c r="G25" s="33">
        <f t="shared" si="0"/>
        <v>0</v>
      </c>
    </row>
    <row r="26" spans="2:7" x14ac:dyDescent="0.35">
      <c r="B26" s="70"/>
      <c r="C26" s="70"/>
      <c r="D26" s="70"/>
      <c r="E26" s="70"/>
      <c r="F26" s="70"/>
      <c r="G26" s="33">
        <f t="shared" si="0"/>
        <v>0</v>
      </c>
    </row>
    <row r="27" spans="2:7" x14ac:dyDescent="0.35">
      <c r="B27" s="70"/>
      <c r="C27" s="70"/>
      <c r="D27" s="70"/>
      <c r="E27" s="70"/>
      <c r="F27" s="70"/>
      <c r="G27" s="33">
        <f t="shared" si="0"/>
        <v>0</v>
      </c>
    </row>
    <row r="28" spans="2:7" x14ac:dyDescent="0.35">
      <c r="B28" s="70"/>
      <c r="C28" s="70"/>
      <c r="D28" s="70"/>
      <c r="E28" s="70"/>
      <c r="F28" s="70"/>
      <c r="G28" s="33">
        <f t="shared" si="0"/>
        <v>0</v>
      </c>
    </row>
    <row r="29" spans="2:7" x14ac:dyDescent="0.35">
      <c r="B29" s="70"/>
      <c r="C29" s="70"/>
      <c r="D29" s="70"/>
      <c r="E29" s="70"/>
      <c r="F29" s="70"/>
      <c r="G29" s="33">
        <f t="shared" si="0"/>
        <v>0</v>
      </c>
    </row>
    <row r="30" spans="2:7" x14ac:dyDescent="0.35">
      <c r="B30" s="70"/>
      <c r="C30" s="70"/>
      <c r="D30" s="70"/>
      <c r="E30" s="70"/>
      <c r="F30" s="70"/>
      <c r="G30" s="33">
        <f t="shared" si="0"/>
        <v>0</v>
      </c>
    </row>
    <row r="31" spans="2:7" x14ac:dyDescent="0.35">
      <c r="B31" s="70"/>
      <c r="C31" s="70"/>
      <c r="D31" s="70"/>
      <c r="E31" s="70"/>
      <c r="F31" s="70"/>
      <c r="G31" s="33">
        <f t="shared" si="0"/>
        <v>0</v>
      </c>
    </row>
    <row r="32" spans="2:7" x14ac:dyDescent="0.35">
      <c r="B32" s="70"/>
      <c r="C32" s="70"/>
      <c r="D32" s="70"/>
      <c r="E32" s="70"/>
      <c r="F32" s="70"/>
      <c r="G32" s="33">
        <f t="shared" si="0"/>
        <v>0</v>
      </c>
    </row>
    <row r="33" spans="2:7" x14ac:dyDescent="0.35">
      <c r="B33" s="70"/>
      <c r="C33" s="70"/>
      <c r="D33" s="70"/>
      <c r="E33" s="70"/>
      <c r="F33" s="70"/>
      <c r="G33" s="33">
        <f t="shared" si="0"/>
        <v>0</v>
      </c>
    </row>
    <row r="34" spans="2:7" x14ac:dyDescent="0.35">
      <c r="B34" s="70"/>
      <c r="C34" s="70"/>
      <c r="D34" s="70"/>
      <c r="E34" s="70"/>
      <c r="F34" s="70"/>
      <c r="G34" s="33">
        <f t="shared" si="0"/>
        <v>0</v>
      </c>
    </row>
    <row r="35" spans="2:7" x14ac:dyDescent="0.35">
      <c r="B35" s="71" t="s">
        <v>67</v>
      </c>
      <c r="C35" s="70"/>
      <c r="D35" s="70"/>
      <c r="E35" s="70"/>
      <c r="F35" s="70"/>
      <c r="G35" s="33">
        <f t="shared" si="0"/>
        <v>0</v>
      </c>
    </row>
    <row r="36" spans="2:7" ht="7.5" customHeight="1" thickBot="1" x14ac:dyDescent="0.4"/>
    <row r="37" spans="2:7" s="20" customFormat="1" ht="15" thickBot="1" x14ac:dyDescent="0.4">
      <c r="B37" s="32" t="s">
        <v>10</v>
      </c>
      <c r="C37" s="34"/>
      <c r="D37" s="35">
        <f t="shared" ref="D37:F37" si="2">SUM(D8:D36)</f>
        <v>3010</v>
      </c>
      <c r="E37" s="35">
        <f t="shared" si="2"/>
        <v>3100</v>
      </c>
      <c r="F37" s="35">
        <f t="shared" si="2"/>
        <v>0</v>
      </c>
      <c r="G37" s="36">
        <f>SUM(G8:G36)</f>
        <v>6110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800-000000000000}">
      <formula1>Expense_Types</formula1>
    </dataValidation>
    <dataValidation type="list" showInputMessage="1" showErrorMessage="1" promptTitle="Primary Plan Area" prompt="What Plan Area does this project primarily address?" sqref="F5:G5" xr:uid="{00000000-0002-0000-0800-000001000000}">
      <formula1>Plan_Areas</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Instructions</vt:lpstr>
      <vt:lpstr>Summary View (do not edit)</vt:lpstr>
      <vt:lpstr>Operating Costs</vt:lpstr>
      <vt:lpstr>Project 1</vt:lpstr>
      <vt:lpstr>Project 2</vt:lpstr>
      <vt:lpstr>Project 3</vt:lpstr>
      <vt:lpstr>Project 4</vt:lpstr>
      <vt:lpstr>Project 5</vt:lpstr>
      <vt:lpstr>Project 6</vt:lpstr>
      <vt:lpstr>Project 7</vt:lpstr>
      <vt:lpstr>Project 8</vt:lpstr>
      <vt:lpstr>Data Labels (do not edit)</vt:lpstr>
      <vt:lpstr>Expense_Types</vt:lpstr>
      <vt:lpstr>Plan_Areas</vt:lpstr>
    </vt:vector>
  </TitlesOfParts>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Bealko (JeffreyM Consulting LLC)</dc:creator>
  <cp:lastModifiedBy>Lindsay Bealko</cp:lastModifiedBy>
  <cp:revision/>
  <cp:lastPrinted>2018-09-06T16:17:25Z</cp:lastPrinted>
  <dcterms:created xsi:type="dcterms:W3CDTF">2011-09-26T13:09:48Z</dcterms:created>
  <dcterms:modified xsi:type="dcterms:W3CDTF">2019-09-21T18:42:59Z</dcterms:modified>
</cp:coreProperties>
</file>